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Prohlídky UTZ SSZT Brno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Prohlídky UTZ SSZT Brno'!$C$116:$K$318</definedName>
    <definedName name="_xlnm.Print_Area" localSheetId="1">'01 - Prohlídky UTZ SSZT Brno'!$C$4:$J$76,'01 - Prohlídky UTZ SSZT Brno'!$C$82:$J$98,'01 - Prohlídky UTZ SSZT Brno'!$C$104:$K$318</definedName>
    <definedName name="_xlnm.Print_Titles" localSheetId="1">'01 - Prohlídky UTZ SSZT Brno'!$116:$116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92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J309"/>
  <c r="J305"/>
  <c r="J303"/>
  <c r="BK299"/>
  <c r="J297"/>
  <c r="BK291"/>
  <c r="J285"/>
  <c r="J279"/>
  <c r="BK267"/>
  <c r="J257"/>
  <c r="J245"/>
  <c r="BK229"/>
  <c r="J195"/>
  <c r="J171"/>
  <c r="J161"/>
  <c r="BK133"/>
  <c r="BK317"/>
  <c r="J289"/>
  <c r="BK269"/>
  <c r="J251"/>
  <c r="BK233"/>
  <c r="J217"/>
  <c r="J211"/>
  <c r="BK191"/>
  <c r="J155"/>
  <c r="BK119"/>
  <c r="BK171"/>
  <c r="BK141"/>
  <c r="BK259"/>
  <c r="J233"/>
  <c r="J215"/>
  <c r="J181"/>
  <c r="BK121"/>
  <c r="BK149"/>
  <c r="J177"/>
  <c r="BK135"/>
  <c r="BK277"/>
  <c r="J255"/>
  <c r="BK249"/>
  <c r="J225"/>
  <c r="BK205"/>
  <c r="BK187"/>
  <c r="BK131"/>
  <c r="J201"/>
  <c r="J167"/>
  <c r="F34"/>
  <c r="J293"/>
  <c r="J277"/>
  <c r="BK263"/>
  <c r="J249"/>
  <c r="J231"/>
  <c r="J209"/>
  <c r="J193"/>
  <c r="BK169"/>
  <c r="J149"/>
  <c r="J315"/>
  <c r="BK285"/>
  <c r="BK271"/>
  <c r="J253"/>
  <c r="BK235"/>
  <c r="J223"/>
  <c r="J213"/>
  <c r="BK199"/>
  <c r="BK189"/>
  <c r="BK151"/>
  <c r="BK193"/>
  <c r="J163"/>
  <c r="J133"/>
  <c r="BK307"/>
  <c r="J269"/>
  <c r="BK245"/>
  <c r="BK227"/>
  <c r="BK203"/>
  <c r="BK179"/>
  <c r="J131"/>
  <c r="J165"/>
  <c r="J173"/>
  <c r="BK213"/>
  <c r="BK155"/>
  <c r="J129"/>
  <c r="J281"/>
  <c r="BK257"/>
  <c r="J235"/>
  <c r="BK201"/>
  <c r="BK173"/>
  <c r="J145"/>
  <c r="J157"/>
  <c r="J227"/>
  <c r="BK177"/>
  <c r="J125"/>
  <c r="J271"/>
  <c r="J261"/>
  <c r="J237"/>
  <c r="BK209"/>
  <c r="J159"/>
  <c r="BK125"/>
  <c r="BK309"/>
  <c r="BK207"/>
  <c r="BK157"/>
  <c r="F35"/>
  <c r="J175"/>
  <c r="J197"/>
  <c r="BK161"/>
  <c r="J127"/>
  <c r="J307"/>
  <c r="J263"/>
  <c r="J239"/>
  <c r="BK221"/>
  <c r="J191"/>
  <c r="BK175"/>
  <c r="J139"/>
  <c r="F37"/>
  <c r="BK145"/>
  <c r="J283"/>
  <c r="J267"/>
  <c r="BK243"/>
  <c r="BK225"/>
  <c r="BK183"/>
  <c r="J153"/>
  <c r="BK127"/>
  <c r="BK159"/>
  <c r="BK275"/>
  <c r="BK255"/>
  <c r="J243"/>
  <c r="BK223"/>
  <c r="J207"/>
  <c r="BK181"/>
  <c r="BK165"/>
  <c r="J151"/>
  <c r="J123"/>
  <c r="J311"/>
  <c r="J287"/>
  <c r="J265"/>
  <c r="BK239"/>
  <c r="J229"/>
  <c r="BK215"/>
  <c r="J203"/>
  <c r="J183"/>
  <c r="BK219"/>
  <c r="J185"/>
  <c r="J147"/>
  <c r="BK123"/>
  <c r="BK279"/>
  <c r="J241"/>
  <c r="BK217"/>
  <c r="J187"/>
  <c r="BK147"/>
  <c r="J135"/>
  <c r="BK311"/>
  <c r="J119"/>
  <c r="BK139"/>
  <c r="J169"/>
  <c r="J143"/>
  <c r="J317"/>
  <c r="J275"/>
  <c r="BK247"/>
  <c r="BK231"/>
  <c r="J205"/>
  <c r="BK167"/>
  <c r="BK137"/>
  <c i="1" r="AS94"/>
  <c i="2" r="BK143"/>
  <c r="BK315"/>
  <c r="BK305"/>
  <c r="J301"/>
  <c r="J299"/>
  <c r="BK295"/>
  <c r="BK293"/>
  <c r="BK287"/>
  <c r="BK283"/>
  <c r="BK265"/>
  <c r="BK253"/>
  <c r="BK237"/>
  <c r="BK211"/>
  <c r="J199"/>
  <c r="J189"/>
  <c r="BK153"/>
  <c r="J137"/>
  <c r="F36"/>
  <c r="BK313"/>
  <c r="BK129"/>
  <c r="J313"/>
  <c r="BK303"/>
  <c r="BK301"/>
  <c r="BK297"/>
  <c r="J295"/>
  <c r="BK289"/>
  <c r="BK281"/>
  <c r="J273"/>
  <c r="BK261"/>
  <c r="BK251"/>
  <c r="BK241"/>
  <c r="J221"/>
  <c r="BK197"/>
  <c r="J179"/>
  <c r="BK163"/>
  <c r="J141"/>
  <c r="J121"/>
  <c r="J291"/>
  <c r="BK273"/>
  <c r="J259"/>
  <c r="J247"/>
  <c r="J219"/>
  <c r="BK195"/>
  <c r="BK185"/>
  <c r="J34"/>
  <c l="1" r="BK118"/>
  <c r="J118"/>
  <c r="J97"/>
  <c r="P118"/>
  <c r="P117"/>
  <c i="1" r="AU95"/>
  <c i="2" r="R118"/>
  <c r="R117"/>
  <c r="T118"/>
  <c r="T117"/>
  <c r="J91"/>
  <c r="BE127"/>
  <c r="BE137"/>
  <c r="BE139"/>
  <c r="BE141"/>
  <c r="BE145"/>
  <c r="BE147"/>
  <c r="BE307"/>
  <c r="BE309"/>
  <c r="E85"/>
  <c r="F91"/>
  <c r="F114"/>
  <c r="BE119"/>
  <c r="BE123"/>
  <c r="BE125"/>
  <c r="BE133"/>
  <c r="BE149"/>
  <c r="BE155"/>
  <c r="BE165"/>
  <c r="BE171"/>
  <c r="BE177"/>
  <c r="BE193"/>
  <c r="BE195"/>
  <c r="BE205"/>
  <c r="BE211"/>
  <c r="BE221"/>
  <c r="BE223"/>
  <c r="BE229"/>
  <c r="BE233"/>
  <c r="BE237"/>
  <c r="BE241"/>
  <c r="BE245"/>
  <c r="BE257"/>
  <c r="BE269"/>
  <c r="BE275"/>
  <c r="BE277"/>
  <c r="BE281"/>
  <c r="BE305"/>
  <c r="BE317"/>
  <c r="J89"/>
  <c r="J114"/>
  <c r="BE131"/>
  <c r="BE151"/>
  <c r="BE153"/>
  <c r="BE159"/>
  <c r="BE163"/>
  <c r="BE167"/>
  <c r="BE169"/>
  <c r="BE173"/>
  <c r="BE181"/>
  <c r="BE183"/>
  <c r="BE197"/>
  <c r="BE201"/>
  <c r="BE209"/>
  <c r="BE225"/>
  <c i="1" r="BA95"/>
  <c r="AW95"/>
  <c i="2" r="BE175"/>
  <c r="BE179"/>
  <c r="BE187"/>
  <c r="BE191"/>
  <c r="BE207"/>
  <c r="BE217"/>
  <c r="BE219"/>
  <c r="BE231"/>
  <c r="BE235"/>
  <c r="BE247"/>
  <c r="BE251"/>
  <c r="BE283"/>
  <c r="BE293"/>
  <c r="BE311"/>
  <c r="BE313"/>
  <c i="1" r="BB95"/>
  <c r="BD95"/>
  <c i="2" r="BE121"/>
  <c r="BE129"/>
  <c r="BE135"/>
  <c r="BE143"/>
  <c r="BE157"/>
  <c r="BE161"/>
  <c r="BE185"/>
  <c r="BE189"/>
  <c r="BE199"/>
  <c r="BE203"/>
  <c r="BE213"/>
  <c r="BE215"/>
  <c r="BE227"/>
  <c r="BE239"/>
  <c r="BE243"/>
  <c r="BE249"/>
  <c r="BE253"/>
  <c r="BE255"/>
  <c r="BE259"/>
  <c r="BE261"/>
  <c r="BE263"/>
  <c r="BE265"/>
  <c r="BE267"/>
  <c r="BE271"/>
  <c r="BE273"/>
  <c r="BE279"/>
  <c r="BE285"/>
  <c r="BE287"/>
  <c r="BE289"/>
  <c r="BE291"/>
  <c r="BE295"/>
  <c r="BE297"/>
  <c r="BE299"/>
  <c r="BE301"/>
  <c r="BE303"/>
  <c r="BE315"/>
  <c i="1" r="BC95"/>
  <c r="AU94"/>
  <c r="BA94"/>
  <c r="W30"/>
  <c r="BD94"/>
  <c r="W33"/>
  <c r="BB94"/>
  <c r="AX94"/>
  <c r="BC94"/>
  <c r="W32"/>
  <c i="2" l="1" r="BK117"/>
  <c r="J117"/>
  <c r="J30"/>
  <c i="1" r="AG95"/>
  <c r="AG94"/>
  <c r="AK26"/>
  <c r="AW94"/>
  <c r="AK30"/>
  <c r="AY94"/>
  <c r="W31"/>
  <c i="2" r="F33"/>
  <c i="1" r="AZ95"/>
  <c r="AZ94"/>
  <c r="W29"/>
  <c i="2" r="J33"/>
  <c i="1" r="AV95"/>
  <c r="AT95"/>
  <c r="AN95"/>
  <c i="2" l="1" r="J96"/>
  <c r="J39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<sst xmlns="http://schemas.openxmlformats.org/spreadsheetml/2006/main">
  <si>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</si>
  <si>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</si>
  <si>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</si>
  <si>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</si>
  <si>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</si>
  <si>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{7b814fcb-170f-49c1-a0b9-7e7fa167e81a}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</si>
  <si>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</si>
  <si>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</si>
  <si>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</si>
  <si>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</si>
  <si>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</si>
  <si>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</si>
  <si>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</si>
  <si>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</si>
  <si>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</si>
  <si>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</si>
  <si>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</si>
  <si>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Zajištění prohlídek UTZ v období 3_2025 - 2_2026 u SSZT Brno</t>
  </si>
  <si>
    <t>KSO:</t>
  </si>
  <si>
    <t>CC-CZ:</t>
  </si>
  <si>
    <t>Místo:</t>
  </si>
  <si>
    <t xml:space="preserve"> </t>
  </si>
  <si>
    <t>Datum:</t>
  </si>
  <si>
    <t>10. 2. 2025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</si>
  <si>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</si>
  <si>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</si>
  <si>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</si>
  <si>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</si>
  <si>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</si>
  <si>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</si>
  <si>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</si>
  <si>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</si>
  <si>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</si>
  <si>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</si>
  <si>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</si>
  <si>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</si>
  <si>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</si>
  <si>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</si>
  <si>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</si>
  <si>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</si>
  <si>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</si>
  <si>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</si>
  <si>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</si>
  <si>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</si>
  <si>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</si>
  <si>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</si>
  <si>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</si>
  <si>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</si>
  <si>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</si>
  <si>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</si>
  <si>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</si>
  <si>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</si>
  <si>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</si>
  <si>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</si>
  <si>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</si>
  <si>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</si>
  <si>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</si>
  <si>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</si>
  <si>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</si>
  <si>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</si>
  <si>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</si>
  <si>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</si>
  <si>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</si>
  <si>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</si>
  <si>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</si>
  <si>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</si>
  <si>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</si>
  <si>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</si>
  <si>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</si>
  <si>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</si>
  <si>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</si>
  <si>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</si>
  <si>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</si>
  <si>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</si>
  <si>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</si>
  <si>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</si>
  <si>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</si>
  <si>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</si>
  <si>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</si>
  <si>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Prohlídky UTZ SSZT Brno</t>
  </si>
  <si>
    <t>STA</t>
  </si>
  <si>
    <t>1</t>
  </si>
  <si>
    <t>{fd671b5d-5399-47a9-9696-6e2979d80a05}</t>
  </si>
  <si>
    <t>2</t>
  </si>
  <si>
    <t>KRYCÍ LIST SOUPISU PRACÍ</t>
  </si>
  <si>
    <t>Objekt:</t>
  </si>
  <si>
    <t>01 - Prohlídky UTZ SSZT Brno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</si>
  <si>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</si>
  <si>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</si>
  <si>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</si>
  <si>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</si>
  <si>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</si>
  <si>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</si>
  <si>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</si>
  <si>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</si>
  <si>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</si>
  <si>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</si>
  <si>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</si>
  <si>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</si>
  <si>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</si>
  <si>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</si>
  <si>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</si>
  <si>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</si>
  <si>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</si>
  <si>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</si>
  <si>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</si>
  <si>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</si>
  <si>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</si>
  <si>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</si>
  <si>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</si>
  <si>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</si>
  <si>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7598095550</t>
  </si>
  <si>
    <t>Vyhotovení protokolu UTZ pro PZZ bez závor jedna kolej</t>
  </si>
  <si>
    <t>kus</t>
  </si>
  <si>
    <t>Sborník UOŽI 01 2025</t>
  </si>
  <si>
    <t>512</t>
  </si>
  <si>
    <t>422988806</t>
  </si>
  <si>
    <t>P</t>
  </si>
  <si>
    <t>Poznámka k položce:_x000d_
PZS km 7,075 Brno - Přerov</t>
  </si>
  <si>
    <t>7598095543</t>
  </si>
  <si>
    <t>Vyhotovení protokolu UTZ pro SZZ elektromechanické do 10 výhybkových jednotek</t>
  </si>
  <si>
    <t>-1791096484</t>
  </si>
  <si>
    <t xml:space="preserve">Poznámka k položce:_x000d_
SZZ Brno-Chrlice_x000d_
</t>
  </si>
  <si>
    <t>3</t>
  </si>
  <si>
    <t>7598095544</t>
  </si>
  <si>
    <t>Vyhotovení protokolu UTZ pro SZZ elektromechanické za každých dalších 5 výhybkových jednotek</t>
  </si>
  <si>
    <t>-1710797007</t>
  </si>
  <si>
    <t>7598095560</t>
  </si>
  <si>
    <t>Vyhotovení protokolu UTZ pro PZZ se závorou jedna kolej</t>
  </si>
  <si>
    <t>183317096</t>
  </si>
  <si>
    <t xml:space="preserve">Poznámka k položce:_x000d_
 PZS km 8,506 Brno - Přerov_x000d_
</t>
  </si>
  <si>
    <t>5</t>
  </si>
  <si>
    <t>7598095575</t>
  </si>
  <si>
    <t>Vyhotovení protokolu UTZ pro TZZ AH bez hradla pro jednu kolej</t>
  </si>
  <si>
    <t>905389048</t>
  </si>
  <si>
    <t>Poznámka k položce:_x000d_
 ITZZ Brno hl. n. - Brno-Chrlice (část v ŽST Brno-Chrlice)</t>
  </si>
  <si>
    <t>6</t>
  </si>
  <si>
    <t>7598095546</t>
  </si>
  <si>
    <t>Vyhotovení protokolu UTZ pro SZZ reléové a elektronické do 10 výhybkových jednotek</t>
  </si>
  <si>
    <t>-933434063</t>
  </si>
  <si>
    <t>Poznámka k položce:_x000d_
SZZ Grešlové Mýto</t>
  </si>
  <si>
    <t>7</t>
  </si>
  <si>
    <t>-1210308492</t>
  </si>
  <si>
    <t>Poznámka k položce:_x000d_
PZS km 126,481 st. hr. - Šatov - Mor. Budějovice</t>
  </si>
  <si>
    <t>8</t>
  </si>
  <si>
    <t>-1647799198</t>
  </si>
  <si>
    <t>Poznámka k položce:_x000d_
SZZ Vlkoš</t>
  </si>
  <si>
    <t>9</t>
  </si>
  <si>
    <t>1473321695</t>
  </si>
  <si>
    <t>10</t>
  </si>
  <si>
    <t>1616869510</t>
  </si>
  <si>
    <t>Poznámka k položce:_x000d_
TZZ Vlkoš - Bzenec</t>
  </si>
  <si>
    <t>11</t>
  </si>
  <si>
    <t>1432069233</t>
  </si>
  <si>
    <t xml:space="preserve">Poznámka k položce:_x000d_
SZZ Odb. Brno-Židenice_x000d_
</t>
  </si>
  <si>
    <t>7598095547</t>
  </si>
  <si>
    <t>Vyhotovení protokolu UTZ pro SZZ reléové a elektronické za každých dalších 10 výhybkových jednotek</t>
  </si>
  <si>
    <t>-959967613</t>
  </si>
  <si>
    <t>13</t>
  </si>
  <si>
    <t>-2134527478</t>
  </si>
  <si>
    <t>Poznámka k položce:_x000d_
ITZZ Brno hl. n. - Brno-Židenice (část v ŽST Brno-Židenice)</t>
  </si>
  <si>
    <t>14</t>
  </si>
  <si>
    <t>7598095565</t>
  </si>
  <si>
    <t>Vyhotovení protokolu UTZ pro PZZ se závorou dvě a více kolejí</t>
  </si>
  <si>
    <t>1703824861</t>
  </si>
  <si>
    <t>Poznámka k položce:_x000d_
PZS km 64,247 Brno - Veselí nad Mor.</t>
  </si>
  <si>
    <t>15</t>
  </si>
  <si>
    <t>1642495084</t>
  </si>
  <si>
    <t>Poznámka k položce:_x000d_
PZS km 65,114 Brno - Veselí nad Mor.</t>
  </si>
  <si>
    <t>16</t>
  </si>
  <si>
    <t>1919773325</t>
  </si>
  <si>
    <t>Poznámka k položce:_x000d_
SZZ Kyjov</t>
  </si>
  <si>
    <t>17</t>
  </si>
  <si>
    <t>813884778</t>
  </si>
  <si>
    <t>18</t>
  </si>
  <si>
    <t>-1112709780</t>
  </si>
  <si>
    <t>Poznámka k položce:_x000d_
SZZ Nemotice</t>
  </si>
  <si>
    <t>19</t>
  </si>
  <si>
    <t>1213218483</t>
  </si>
  <si>
    <t>20</t>
  </si>
  <si>
    <t>-2019608642</t>
  </si>
  <si>
    <t>Poznámka k položce:_x000d_
TZZ Sokolnice-Telnice - Křenovice horní n.</t>
  </si>
  <si>
    <t>-1241873818</t>
  </si>
  <si>
    <t>Poznámka k položce:_x000d_
PZS km 134,452 Hrušovany nad Jev. - Brno-Horní Heršpice</t>
  </si>
  <si>
    <t>22</t>
  </si>
  <si>
    <t>-1267580702</t>
  </si>
  <si>
    <t>Poznámka k položce:_x000d_
PZS km 136,227 Hrušovany nad Jev. - Brno-Horní Heršpice</t>
  </si>
  <si>
    <t>23</t>
  </si>
  <si>
    <t>-1114273199</t>
  </si>
  <si>
    <t>Poznámka k položce:_x000d_
PZS km 132,165 Hrušovany nad Jev. - Brno-Horní Heršpice</t>
  </si>
  <si>
    <t>24</t>
  </si>
  <si>
    <t>161744893</t>
  </si>
  <si>
    <t>Poznámka k položce:_x000d_
PZS km 133,220 Hrušovany nad Jev. - Brno-Horní Heršpice</t>
  </si>
  <si>
    <t>25</t>
  </si>
  <si>
    <t>110801054</t>
  </si>
  <si>
    <t>Poznámka k položce:_x000d_
PZS km 6,006 Brno - Přerov</t>
  </si>
  <si>
    <t>26</t>
  </si>
  <si>
    <t>7598095585</t>
  </si>
  <si>
    <t>Vyhotovení protokolu UTZ pro TZZ AB3, AB a ABE pro jednu kolej</t>
  </si>
  <si>
    <t>721262846</t>
  </si>
  <si>
    <t>Poznámka k položce:_x000d_
TZZ Moravská Nová ves - Lužice</t>
  </si>
  <si>
    <t>27</t>
  </si>
  <si>
    <t>7598095590</t>
  </si>
  <si>
    <t>Vyhotovení protokolu UTZ pro TZZ AB3, AB a ABE za každý návěstní bod</t>
  </si>
  <si>
    <t>1676285103</t>
  </si>
  <si>
    <t>28</t>
  </si>
  <si>
    <t>-904882495</t>
  </si>
  <si>
    <t>Poznámka k položce:_x000d_
TZZ Lužice - Hodonín</t>
  </si>
  <si>
    <t>29</t>
  </si>
  <si>
    <t>225191947</t>
  </si>
  <si>
    <t>30</t>
  </si>
  <si>
    <t>1777377231</t>
  </si>
  <si>
    <t>Poznámka k položce:_x000d_
TZZ Hodonín - Rohatec</t>
  </si>
  <si>
    <t>31</t>
  </si>
  <si>
    <t>-363648005</t>
  </si>
  <si>
    <t>32</t>
  </si>
  <si>
    <t>-432282029</t>
  </si>
  <si>
    <t>Poznámka k položce:_x000d_
PZS km 40,189 Brno - Veselí nad Mor.</t>
  </si>
  <si>
    <t>33</t>
  </si>
  <si>
    <t>1638382707</t>
  </si>
  <si>
    <t>Poznámka k položce:_x000d_
Brno-Horní Heršpice NŘP DOZ</t>
  </si>
  <si>
    <t>34</t>
  </si>
  <si>
    <t>582433086</t>
  </si>
  <si>
    <t>Poznámka k položce:_x000d_
SZZ Lužice</t>
  </si>
  <si>
    <t>35</t>
  </si>
  <si>
    <t>-1342729277</t>
  </si>
  <si>
    <t>36</t>
  </si>
  <si>
    <t>1346448342</t>
  </si>
  <si>
    <t>Poznámka k položce:_x000d_
TZZ Brno Židenice (odb.) - Brno Maloměřice St.3</t>
  </si>
  <si>
    <t>37</t>
  </si>
  <si>
    <t>-189966111</t>
  </si>
  <si>
    <t>Poznámka k položce:_x000d_
PZS km 138,180 Břeclav - Brno</t>
  </si>
  <si>
    <t>38</t>
  </si>
  <si>
    <t>-746292596</t>
  </si>
  <si>
    <t>Poznámka k položce:_x000d_
SZZ Brno-dolní nádraží</t>
  </si>
  <si>
    <t>39</t>
  </si>
  <si>
    <t>1680310116</t>
  </si>
  <si>
    <t>40</t>
  </si>
  <si>
    <t>-1005974380</t>
  </si>
  <si>
    <t>Poznámka k položce:_x000d_
SZZ Silůvky</t>
  </si>
  <si>
    <t>41</t>
  </si>
  <si>
    <t>-396790643</t>
  </si>
  <si>
    <t>Poznámka k položce:_x000d_
PZS km 119,208 Hrušovany nad Jev. - Brno-Horní Heršpice</t>
  </si>
  <si>
    <t>42</t>
  </si>
  <si>
    <t>190792330</t>
  </si>
  <si>
    <t>Poznámka k položce:_x000d_
SZZ Hodonín</t>
  </si>
  <si>
    <t>43</t>
  </si>
  <si>
    <t>1157842620</t>
  </si>
  <si>
    <t>44</t>
  </si>
  <si>
    <t>1432777117</t>
  </si>
  <si>
    <t>Poznámka k položce:_x000d_
PZS km 96,682 Břeclav - Přerov</t>
  </si>
  <si>
    <t>45</t>
  </si>
  <si>
    <t>-1019760508</t>
  </si>
  <si>
    <t>Poznámka k položce:_x000d_
TZZ Brno Židenice (odb.) - Brno-Maloměřice St.6</t>
  </si>
  <si>
    <t>46</t>
  </si>
  <si>
    <t>1314892406</t>
  </si>
  <si>
    <t>Poznámka k položce:_x000d_
TZZ Střelice - Silůvky</t>
  </si>
  <si>
    <t>47</t>
  </si>
  <si>
    <t>299014542</t>
  </si>
  <si>
    <t>Poznámka k položce:_x000d_
PZS km 88,580 Břeclav - Přerov</t>
  </si>
  <si>
    <t>48</t>
  </si>
  <si>
    <t>-373731101</t>
  </si>
  <si>
    <t>Poznámka k položce:_x000d_
TZZ Brno-Maloměřice St.3 - Brno-Královo Pole</t>
  </si>
  <si>
    <t>49</t>
  </si>
  <si>
    <t>-1516728457</t>
  </si>
  <si>
    <t>50</t>
  </si>
  <si>
    <t>7598095541</t>
  </si>
  <si>
    <t>Vyhotovení protokolu UTZ pro SZZ mechanické do 5 výhybkových jednotek</t>
  </si>
  <si>
    <t>-1820087202</t>
  </si>
  <si>
    <t>Poznámka k položce:_x000d_
SZZ Šebetov</t>
  </si>
  <si>
    <t>51</t>
  </si>
  <si>
    <t>1844387962</t>
  </si>
  <si>
    <t>Poznámka k položce:_x000d_
SZZ Lanžhot</t>
  </si>
  <si>
    <t>52</t>
  </si>
  <si>
    <t>-545316135</t>
  </si>
  <si>
    <t>53</t>
  </si>
  <si>
    <t>176821416</t>
  </si>
  <si>
    <t>Poznámka k položce:_x000d_
PZS km 88,578 Veselí nad Mor. - Kunovice</t>
  </si>
  <si>
    <t>54</t>
  </si>
  <si>
    <t>1687443327</t>
  </si>
  <si>
    <t>Poznámka k položce:_x000d_
PZS km 66,375 Veselí nad Mor. - Vrbovce</t>
  </si>
  <si>
    <t>55</t>
  </si>
  <si>
    <t>799909614</t>
  </si>
  <si>
    <t xml:space="preserve">Poznámka k položce:_x000d_
SZZ  Hrušky _x000d_
</t>
  </si>
  <si>
    <t>56</t>
  </si>
  <si>
    <t>-55453395</t>
  </si>
  <si>
    <t>57</t>
  </si>
  <si>
    <t>1140207175</t>
  </si>
  <si>
    <t>Poznámka k položce:_x000d_
 ITZZ Břeclav - Hrušky (část v ŽST Hrušky)</t>
  </si>
  <si>
    <t>58</t>
  </si>
  <si>
    <t>-1572761799</t>
  </si>
  <si>
    <t>Poznámka k položce:_x000d_
TZZ Hrušky - Moravská Nová ves</t>
  </si>
  <si>
    <t>59</t>
  </si>
  <si>
    <t>-56249786</t>
  </si>
  <si>
    <t>60</t>
  </si>
  <si>
    <t>-541442047</t>
  </si>
  <si>
    <t>Poznámka k položce:_x000d_
TZZ Rohatec - Bzenec přívoz</t>
  </si>
  <si>
    <t>61</t>
  </si>
  <si>
    <t>-1247528612</t>
  </si>
  <si>
    <t>62</t>
  </si>
  <si>
    <t>7598095555</t>
  </si>
  <si>
    <t>Vyhotovení protokolu UTZ pro PZZ bez závor dvě a více kolejí</t>
  </si>
  <si>
    <t>625485110</t>
  </si>
  <si>
    <t>Poznámka k položce:_x000d_
PZS km 131,477 Hrušovany nad Jev. - Brno-Horní Heršpice</t>
  </si>
  <si>
    <t>63</t>
  </si>
  <si>
    <t>1398503676</t>
  </si>
  <si>
    <t xml:space="preserve">Poznámka k položce:_x000d_
SZZ Moravský Krumlov_x000d_
</t>
  </si>
  <si>
    <t>64</t>
  </si>
  <si>
    <t>-972472712</t>
  </si>
  <si>
    <t>Poznámka k položce:_x000d_
ITZZ Mor. Bránice - Mor. Krumlov_x000d_
(část v SZZ Moravský Krumlov)</t>
  </si>
  <si>
    <t>65</t>
  </si>
  <si>
    <t>-1713228790</t>
  </si>
  <si>
    <t>Poznámka k položce:_x000d_
TZZ Rakšice - Moravský Krumlov</t>
  </si>
  <si>
    <t>66</t>
  </si>
  <si>
    <t>-1730234683</t>
  </si>
  <si>
    <t>Poznámka k položce:_x000d_
PZS km 6,177 Mor. Bránice - Oslavany</t>
  </si>
  <si>
    <t>67</t>
  </si>
  <si>
    <t>-1304687745</t>
  </si>
  <si>
    <t xml:space="preserve">Poznámka k položce:_x000d_
SZZ Ivančice_x000d_
</t>
  </si>
  <si>
    <t>68</t>
  </si>
  <si>
    <t>-521673024</t>
  </si>
  <si>
    <t>Poznámka k položce:_x000d_
ITZZ Mor. Bránice - Ivančice_x000d_
(část v ŽST Ivančice)</t>
  </si>
  <si>
    <t>69</t>
  </si>
  <si>
    <t>1576097904</t>
  </si>
  <si>
    <t>Poznámka k položce:_x000d_
PZS km 7,114 Mor. Bránice - Oslavany</t>
  </si>
  <si>
    <t>70</t>
  </si>
  <si>
    <t>-1153319106</t>
  </si>
  <si>
    <t>Poznámka k položce:_x000d_
SZZ Olbramkostel</t>
  </si>
  <si>
    <t>71</t>
  </si>
  <si>
    <t>-1229911864</t>
  </si>
  <si>
    <t>Poznámka k položce:_x000d_
PZS km 113,102 st. hr. - Šatov - M. Buděj.</t>
  </si>
  <si>
    <t>72</t>
  </si>
  <si>
    <t>1517879744</t>
  </si>
  <si>
    <t>Poznámka k položce:_x000d_
TZZ Brno-Židenice - Brno-Maloměřice kol. 4,6,8</t>
  </si>
  <si>
    <t>73</t>
  </si>
  <si>
    <t>-1238256169</t>
  </si>
  <si>
    <t>Poznámka k položce:_x000d_
SZZ Moravská Nová Ves</t>
  </si>
  <si>
    <t>74</t>
  </si>
  <si>
    <t>308825873</t>
  </si>
  <si>
    <t>75</t>
  </si>
  <si>
    <t>-1058938094</t>
  </si>
  <si>
    <t>Poznámka k položce:_x000d_
SZZ Moravský Písek</t>
  </si>
  <si>
    <t>76</t>
  </si>
  <si>
    <t>527450355</t>
  </si>
  <si>
    <t>77</t>
  </si>
  <si>
    <t>832817762</t>
  </si>
  <si>
    <t>Poznámka k položce:_x000d_
PZS km 143,035 Hrušovany nad Jev. - Brno-Horní Heršpice</t>
  </si>
  <si>
    <t>78</t>
  </si>
  <si>
    <t>-1263119709</t>
  </si>
  <si>
    <t>Poznámka k položce:_x000d_
PZS km 27,028 Skalice - Chornice</t>
  </si>
  <si>
    <t>79</t>
  </si>
  <si>
    <t>1194588790</t>
  </si>
  <si>
    <t>Poznámka k položce:_x000d_
PZS km 146,079 Hrušovany nad Jev. - Brno-Horní Heršpice</t>
  </si>
  <si>
    <t>80</t>
  </si>
  <si>
    <t>-903169680</t>
  </si>
  <si>
    <t>Poznámka k položce:_x000d_
PZS km 149,240 Hrušovany nad Jev. - Brno-Horní Heršpice</t>
  </si>
  <si>
    <t>81</t>
  </si>
  <si>
    <t>382644905</t>
  </si>
  <si>
    <t>Poznámka k položce:_x000d_
PZS km 150,265 Hrušovany nad Jev. - Brno-Horní Heršpice</t>
  </si>
  <si>
    <t>82</t>
  </si>
  <si>
    <t>-1006941339</t>
  </si>
  <si>
    <t>Poznámka k položce:_x000d_
PZS km 80,152 Tišnov - Žďár nad Sázavou</t>
  </si>
  <si>
    <t>83</t>
  </si>
  <si>
    <t>-487121755</t>
  </si>
  <si>
    <t>Poznámka k položce:_x000d_
PZS km 111,535 Břeclav - Přerov</t>
  </si>
  <si>
    <t>84</t>
  </si>
  <si>
    <t>1042377643</t>
  </si>
  <si>
    <t>Poznámka k položce:_x000d_
SZZ Nedvědice</t>
  </si>
  <si>
    <t>85</t>
  </si>
  <si>
    <t>-372369801</t>
  </si>
  <si>
    <t>Poznámka k položce:_x000d_
PZS km 122,412 Břeclav - Přerov</t>
  </si>
  <si>
    <t>86</t>
  </si>
  <si>
    <t>-256864679</t>
  </si>
  <si>
    <t>Poznámka k položce:_x000d_
SZZ Bzenec přívoz</t>
  </si>
  <si>
    <t>87</t>
  </si>
  <si>
    <t>884588567</t>
  </si>
  <si>
    <t>88</t>
  </si>
  <si>
    <t>790662069</t>
  </si>
  <si>
    <t>Poznámka k položce:_x000d_
SZZ Vyškov</t>
  </si>
  <si>
    <t>89</t>
  </si>
  <si>
    <t>-651412593</t>
  </si>
  <si>
    <t>90</t>
  </si>
  <si>
    <t>-722562070</t>
  </si>
  <si>
    <t xml:space="preserve">Poznámka k položce:_x000d_
SZZ Vranovice_x000d_
</t>
  </si>
  <si>
    <t>91</t>
  </si>
  <si>
    <t>1849845274</t>
  </si>
  <si>
    <t>Poznámka k položce:_x000d_
SZZ Vranovice</t>
  </si>
  <si>
    <t>92</t>
  </si>
  <si>
    <t>-1067531063</t>
  </si>
  <si>
    <t>Poznámka k položce:_x000d_
SZZ Rohatec</t>
  </si>
  <si>
    <t>93</t>
  </si>
  <si>
    <t>-837830382</t>
  </si>
  <si>
    <t>94</t>
  </si>
  <si>
    <t>164733180</t>
  </si>
  <si>
    <t>Poznámka k položce:_x000d_
TZZ Brno-Černovice (Táborská) - Brno-Židenice</t>
  </si>
  <si>
    <t>95</t>
  </si>
  <si>
    <t>-1704426322</t>
  </si>
  <si>
    <t>Poznámka k položce:_x000d_
SZZ Šakvice + Hustopeče u Brna</t>
  </si>
  <si>
    <t>96</t>
  </si>
  <si>
    <t>-1331083198</t>
  </si>
  <si>
    <t>97</t>
  </si>
  <si>
    <t>-720152821</t>
  </si>
  <si>
    <t>Poznámka k položce:_x000d_
ITZZ Šakvice - Hustopeče u Brna</t>
  </si>
  <si>
    <t>98</t>
  </si>
  <si>
    <t>908953058</t>
  </si>
  <si>
    <t>Poznámka k položce:_x000d_
PZS km 8,834 Hodonín - Zaječí</t>
  </si>
  <si>
    <t>99</t>
  </si>
  <si>
    <t>469771672</t>
  </si>
  <si>
    <t>Poznámka k položce:_x000d_
TZZ Bzenec přívoz - Moravský Písek</t>
  </si>
  <si>
    <t>100</t>
  </si>
  <si>
    <t>-1342995829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</si>
</sst>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2025/03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Zajištění prohlídek UTZ v období 3_2025 - 2_2026 u SSZT Brno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10. 2. 2025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Prohlídky UTZ SSZT Brno'!J30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'01 - Prohlídky UTZ SSZT Brno'!P117</f>
        <v>0</v>
      </c>
      <c r="AV95" s="124">
        <f>'01 - Prohlídky UTZ SSZT Brno'!J33</f>
        <v>0</v>
      </c>
      <c r="AW95" s="124">
        <f>'01 - Prohlídky UTZ SSZT Brno'!J34</f>
        <v>0</v>
      </c>
      <c r="AX95" s="124">
        <f>'01 - Prohlídky UTZ SSZT Brno'!J35</f>
        <v>0</v>
      </c>
      <c r="AY95" s="124">
        <f>'01 - Prohlídky UTZ SSZT Brno'!J36</f>
        <v>0</v>
      </c>
      <c r="AZ95" s="124">
        <f>'01 - Prohlídky UTZ SSZT Brno'!F33</f>
        <v>0</v>
      </c>
      <c r="BA95" s="124">
        <f>'01 - Prohlídky UTZ SSZT Brno'!F34</f>
        <v>0</v>
      </c>
      <c r="BB95" s="124">
        <f>'01 - Prohlídky UTZ SSZT Brno'!F35</f>
        <v>0</v>
      </c>
      <c r="BC95" s="124">
        <f>'01 - Prohlídky UTZ SSZT Brno'!F36</f>
        <v>0</v>
      </c>
      <c r="BD95" s="126">
        <f>'01 - Prohlídky UTZ SSZT Brno'!F37</f>
        <v>0</v>
      </c>
      <c r="BE95" s="7"/>
      <c r="BT95" s="127" t="s">
        <v>81</v>
      </c>
      <c r="BV95" s="127" t="s">
        <v>75</v>
      </c>
      <c r="BW95" s="127" t="s">
        <v>82</v>
      </c>
      <c r="BX95" s="127" t="s">
        <v>5</v>
      </c>
      <c r="CL95" s="127" t="s">
        <v>1</v>
      </c>
      <c r="CM95" s="127" t="s">
        <v>83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ZCiq3CRQnFmNdV2/zViRk4sZ6ezgaSrS2b6yrr9cRgWw6eO/rumMDPlBrAxvGcnn+Vgpp/tgTxUj0Pa5BGHTDg==" hashValue="h2dnCH/WKxJ0tKnSxRQ5X7/kbmJtHyoBUV29Gnsvv2F/rziCZUa0y3QHe9dcUQUJXuUbHppX7drWal3+TQ7EK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Prohlídky UTZ SSZT Brno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83</v>
      </c>
    </row>
    <row r="4" s="1" customFormat="1" ht="24.96" customHeight="1">
      <c r="B4" s="16"/>
      <c r="D4" s="130" t="s">
        <v>84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16.5" customHeight="1">
      <c r="B7" s="16"/>
      <c r="E7" s="133" t="str">
        <f>'Rekapitulace stavby'!K6</f>
        <v>Zajištění prohlídek UTZ v období 3_2025 - 2_2026 u SSZT Brno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85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10. 2. 2025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tr">
        <f>IF('Rekapitulace stavby'!E11="","",'Rekapitulace stavby'!E11)</f>
        <v xml:space="preserve"> </v>
      </c>
      <c r="F15" s="34"/>
      <c r="G15" s="34"/>
      <c r="H15" s="34"/>
      <c r="I15" s="132" t="s">
        <v>26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27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29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26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31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26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33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35</v>
      </c>
      <c r="G32" s="34"/>
      <c r="H32" s="34"/>
      <c r="I32" s="144" t="s">
        <v>34</v>
      </c>
      <c r="J32" s="144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37</v>
      </c>
      <c r="E33" s="132" t="s">
        <v>38</v>
      </c>
      <c r="F33" s="146">
        <f>ROUND((SUM(BE117:BE318)),  2)</f>
        <v>0</v>
      </c>
      <c r="G33" s="34"/>
      <c r="H33" s="34"/>
      <c r="I33" s="147">
        <v>0.20999999999999999</v>
      </c>
      <c r="J33" s="146">
        <f>ROUND(((SUM(BE117:BE318))*I33),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39</v>
      </c>
      <c r="F34" s="146">
        <f>ROUND((SUM(BF117:BF318)),  2)</f>
        <v>0</v>
      </c>
      <c r="G34" s="34"/>
      <c r="H34" s="34"/>
      <c r="I34" s="147">
        <v>0.12</v>
      </c>
      <c r="J34" s="146">
        <f>ROUND(((SUM(BF117:BF318))*I34),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40</v>
      </c>
      <c r="F35" s="146">
        <f>ROUND((SUM(BG117:BG318)),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41</v>
      </c>
      <c r="F36" s="146">
        <f>ROUND((SUM(BH117:BH318)),  2)</f>
        <v>0</v>
      </c>
      <c r="G36" s="34"/>
      <c r="H36" s="34"/>
      <c r="I36" s="147">
        <v>0.12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42</v>
      </c>
      <c r="F37" s="146">
        <f>ROUND((SUM(BI117:BI318)),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43</v>
      </c>
      <c r="E39" s="150"/>
      <c r="F39" s="150"/>
      <c r="G39" s="151" t="s">
        <v>44</v>
      </c>
      <c r="H39" s="152" t="s">
        <v>45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66" t="str">
        <f>E7</f>
        <v>Zajištění prohlídek UTZ v období 3_2025 - 2_2026 u SSZT Brno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85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01 - Prohlídky UTZ SSZT Brno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10. 2. 2025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88</v>
      </c>
      <c r="D94" s="168"/>
      <c r="E94" s="168"/>
      <c r="F94" s="168"/>
      <c r="G94" s="168"/>
      <c r="H94" s="168"/>
      <c r="I94" s="168"/>
      <c r="J94" s="169" t="s">
        <v>89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90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91</v>
      </c>
    </row>
    <row r="97" s="9" customFormat="1" ht="24.96" customHeight="1">
      <c r="A97" s="9"/>
      <c r="B97" s="171"/>
      <c r="C97" s="172"/>
      <c r="D97" s="173" t="s">
        <v>92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93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66" t="str">
        <f>E7</f>
        <v>Zajištění prohlídek UTZ v období 3_2025 - 2_2026 u SSZT Brno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85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01 - Prohlídky UTZ SSZT Brno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10. 2. 2025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29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6"/>
      <c r="E114" s="36"/>
      <c r="F114" s="23" t="str">
        <f>IF(E18="","",E18)</f>
        <v>Vyplň údaj</v>
      </c>
      <c r="G114" s="36"/>
      <c r="H114" s="36"/>
      <c r="I114" s="28" t="s">
        <v>31</v>
      </c>
      <c r="J114" s="32" t="str">
        <f>E24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94</v>
      </c>
      <c r="D116" s="180" t="s">
        <v>58</v>
      </c>
      <c r="E116" s="180" t="s">
        <v>54</v>
      </c>
      <c r="F116" s="180" t="s">
        <v>55</v>
      </c>
      <c r="G116" s="180" t="s">
        <v>95</v>
      </c>
      <c r="H116" s="180" t="s">
        <v>96</v>
      </c>
      <c r="I116" s="180" t="s">
        <v>97</v>
      </c>
      <c r="J116" s="180" t="s">
        <v>89</v>
      </c>
      <c r="K116" s="181" t="s">
        <v>98</v>
      </c>
      <c r="L116" s="182"/>
      <c r="M116" s="96" t="s">
        <v>1</v>
      </c>
      <c r="N116" s="97" t="s">
        <v>37</v>
      </c>
      <c r="O116" s="97" t="s">
        <v>99</v>
      </c>
      <c r="P116" s="97" t="s">
        <v>100</v>
      </c>
      <c r="Q116" s="97" t="s">
        <v>101</v>
      </c>
      <c r="R116" s="97" t="s">
        <v>102</v>
      </c>
      <c r="S116" s="97" t="s">
        <v>103</v>
      </c>
      <c r="T116" s="98" t="s">
        <v>104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105</v>
      </c>
      <c r="D117" s="36"/>
      <c r="E117" s="36"/>
      <c r="F117" s="36"/>
      <c r="G117" s="36"/>
      <c r="H117" s="36"/>
      <c r="I117" s="36"/>
      <c r="J117" s="183">
        <f>BK117</f>
        <v>0</v>
      </c>
      <c r="K117" s="36"/>
      <c r="L117" s="40"/>
      <c r="M117" s="99"/>
      <c r="N117" s="184"/>
      <c r="O117" s="100"/>
      <c r="P117" s="185">
        <f>P118</f>
        <v>0</v>
      </c>
      <c r="Q117" s="100"/>
      <c r="R117" s="185">
        <f>R118</f>
        <v>0</v>
      </c>
      <c r="S117" s="100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72</v>
      </c>
      <c r="AU117" s="13" t="s">
        <v>91</v>
      </c>
      <c r="BK117" s="187">
        <f>BK118</f>
        <v>0</v>
      </c>
    </row>
    <row r="118" s="11" customFormat="1" ht="25.92" customHeight="1">
      <c r="A118" s="11"/>
      <c r="B118" s="188"/>
      <c r="C118" s="189"/>
      <c r="D118" s="190" t="s">
        <v>72</v>
      </c>
      <c r="E118" s="191" t="s">
        <v>106</v>
      </c>
      <c r="F118" s="191" t="s">
        <v>107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SUM(P119:P318)</f>
        <v>0</v>
      </c>
      <c r="Q118" s="196"/>
      <c r="R118" s="197">
        <f>SUM(R119:R318)</f>
        <v>0</v>
      </c>
      <c r="S118" s="196"/>
      <c r="T118" s="198">
        <f>SUM(T119:T318)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9" t="s">
        <v>108</v>
      </c>
      <c r="AT118" s="200" t="s">
        <v>72</v>
      </c>
      <c r="AU118" s="200" t="s">
        <v>73</v>
      </c>
      <c r="AY118" s="199" t="s">
        <v>109</v>
      </c>
      <c r="BK118" s="201">
        <f>SUM(BK119:BK318)</f>
        <v>0</v>
      </c>
    </row>
    <row r="119" s="2" customFormat="1" ht="24.15" customHeight="1">
      <c r="A119" s="34"/>
      <c r="B119" s="35"/>
      <c r="C119" s="202" t="s">
        <v>81</v>
      </c>
      <c r="D119" s="202" t="s">
        <v>110</v>
      </c>
      <c r="E119" s="203" t="s">
        <v>111</v>
      </c>
      <c r="F119" s="204" t="s">
        <v>112</v>
      </c>
      <c r="G119" s="205" t="s">
        <v>113</v>
      </c>
      <c r="H119" s="206">
        <v>1</v>
      </c>
      <c r="I119" s="207"/>
      <c r="J119" s="208">
        <f>ROUND(I119*H119,2)</f>
        <v>0</v>
      </c>
      <c r="K119" s="204" t="s">
        <v>114</v>
      </c>
      <c r="L119" s="40"/>
      <c r="M119" s="209" t="s">
        <v>1</v>
      </c>
      <c r="N119" s="210" t="s">
        <v>38</v>
      </c>
      <c r="O119" s="87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3" t="s">
        <v>115</v>
      </c>
      <c r="AT119" s="213" t="s">
        <v>110</v>
      </c>
      <c r="AU119" s="213" t="s">
        <v>81</v>
      </c>
      <c r="AY119" s="13" t="s">
        <v>109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3" t="s">
        <v>81</v>
      </c>
      <c r="BK119" s="214">
        <f>ROUND(I119*H119,2)</f>
        <v>0</v>
      </c>
      <c r="BL119" s="13" t="s">
        <v>115</v>
      </c>
      <c r="BM119" s="213" t="s">
        <v>116</v>
      </c>
    </row>
    <row r="120" s="2" customFormat="1">
      <c r="A120" s="34"/>
      <c r="B120" s="35"/>
      <c r="C120" s="36"/>
      <c r="D120" s="215" t="s">
        <v>117</v>
      </c>
      <c r="E120" s="36"/>
      <c r="F120" s="216" t="s">
        <v>118</v>
      </c>
      <c r="G120" s="36"/>
      <c r="H120" s="36"/>
      <c r="I120" s="217"/>
      <c r="J120" s="36"/>
      <c r="K120" s="36"/>
      <c r="L120" s="40"/>
      <c r="M120" s="218"/>
      <c r="N120" s="219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117</v>
      </c>
      <c r="AU120" s="13" t="s">
        <v>81</v>
      </c>
    </row>
    <row r="121" s="2" customFormat="1" ht="24.15" customHeight="1">
      <c r="A121" s="34"/>
      <c r="B121" s="35"/>
      <c r="C121" s="202" t="s">
        <v>83</v>
      </c>
      <c r="D121" s="202" t="s">
        <v>110</v>
      </c>
      <c r="E121" s="203" t="s">
        <v>119</v>
      </c>
      <c r="F121" s="204" t="s">
        <v>120</v>
      </c>
      <c r="G121" s="205" t="s">
        <v>113</v>
      </c>
      <c r="H121" s="206">
        <v>1</v>
      </c>
      <c r="I121" s="207"/>
      <c r="J121" s="208">
        <f>ROUND(I121*H121,2)</f>
        <v>0</v>
      </c>
      <c r="K121" s="204" t="s">
        <v>114</v>
      </c>
      <c r="L121" s="40"/>
      <c r="M121" s="209" t="s">
        <v>1</v>
      </c>
      <c r="N121" s="210" t="s">
        <v>38</v>
      </c>
      <c r="O121" s="87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3" t="s">
        <v>115</v>
      </c>
      <c r="AT121" s="213" t="s">
        <v>110</v>
      </c>
      <c r="AU121" s="213" t="s">
        <v>81</v>
      </c>
      <c r="AY121" s="13" t="s">
        <v>109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3" t="s">
        <v>81</v>
      </c>
      <c r="BK121" s="214">
        <f>ROUND(I121*H121,2)</f>
        <v>0</v>
      </c>
      <c r="BL121" s="13" t="s">
        <v>115</v>
      </c>
      <c r="BM121" s="213" t="s">
        <v>121</v>
      </c>
    </row>
    <row r="122" s="2" customFormat="1">
      <c r="A122" s="34"/>
      <c r="B122" s="35"/>
      <c r="C122" s="36"/>
      <c r="D122" s="215" t="s">
        <v>117</v>
      </c>
      <c r="E122" s="36"/>
      <c r="F122" s="216" t="s">
        <v>122</v>
      </c>
      <c r="G122" s="36"/>
      <c r="H122" s="36"/>
      <c r="I122" s="217"/>
      <c r="J122" s="36"/>
      <c r="K122" s="36"/>
      <c r="L122" s="40"/>
      <c r="M122" s="218"/>
      <c r="N122" s="219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117</v>
      </c>
      <c r="AU122" s="13" t="s">
        <v>81</v>
      </c>
    </row>
    <row r="123" s="2" customFormat="1" ht="33" customHeight="1">
      <c r="A123" s="34"/>
      <c r="B123" s="35"/>
      <c r="C123" s="202" t="s">
        <v>123</v>
      </c>
      <c r="D123" s="202" t="s">
        <v>110</v>
      </c>
      <c r="E123" s="203" t="s">
        <v>124</v>
      </c>
      <c r="F123" s="204" t="s">
        <v>125</v>
      </c>
      <c r="G123" s="205" t="s">
        <v>113</v>
      </c>
      <c r="H123" s="206">
        <v>1</v>
      </c>
      <c r="I123" s="207"/>
      <c r="J123" s="208">
        <f>ROUND(I123*H123,2)</f>
        <v>0</v>
      </c>
      <c r="K123" s="204" t="s">
        <v>114</v>
      </c>
      <c r="L123" s="40"/>
      <c r="M123" s="209" t="s">
        <v>1</v>
      </c>
      <c r="N123" s="210" t="s">
        <v>38</v>
      </c>
      <c r="O123" s="87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3" t="s">
        <v>115</v>
      </c>
      <c r="AT123" s="213" t="s">
        <v>110</v>
      </c>
      <c r="AU123" s="213" t="s">
        <v>81</v>
      </c>
      <c r="AY123" s="13" t="s">
        <v>109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3" t="s">
        <v>81</v>
      </c>
      <c r="BK123" s="214">
        <f>ROUND(I123*H123,2)</f>
        <v>0</v>
      </c>
      <c r="BL123" s="13" t="s">
        <v>115</v>
      </c>
      <c r="BM123" s="213" t="s">
        <v>126</v>
      </c>
    </row>
    <row r="124" s="2" customFormat="1">
      <c r="A124" s="34"/>
      <c r="B124" s="35"/>
      <c r="C124" s="36"/>
      <c r="D124" s="215" t="s">
        <v>117</v>
      </c>
      <c r="E124" s="36"/>
      <c r="F124" s="216" t="s">
        <v>122</v>
      </c>
      <c r="G124" s="36"/>
      <c r="H124" s="36"/>
      <c r="I124" s="217"/>
      <c r="J124" s="36"/>
      <c r="K124" s="36"/>
      <c r="L124" s="40"/>
      <c r="M124" s="218"/>
      <c r="N124" s="219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117</v>
      </c>
      <c r="AU124" s="13" t="s">
        <v>81</v>
      </c>
    </row>
    <row r="125" s="2" customFormat="1" ht="24.15" customHeight="1">
      <c r="A125" s="34"/>
      <c r="B125" s="35"/>
      <c r="C125" s="202" t="s">
        <v>108</v>
      </c>
      <c r="D125" s="202" t="s">
        <v>110</v>
      </c>
      <c r="E125" s="203" t="s">
        <v>127</v>
      </c>
      <c r="F125" s="204" t="s">
        <v>128</v>
      </c>
      <c r="G125" s="205" t="s">
        <v>113</v>
      </c>
      <c r="H125" s="206">
        <v>1</v>
      </c>
      <c r="I125" s="207"/>
      <c r="J125" s="208">
        <f>ROUND(I125*H125,2)</f>
        <v>0</v>
      </c>
      <c r="K125" s="204" t="s">
        <v>114</v>
      </c>
      <c r="L125" s="40"/>
      <c r="M125" s="209" t="s">
        <v>1</v>
      </c>
      <c r="N125" s="210" t="s">
        <v>38</v>
      </c>
      <c r="O125" s="87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3" t="s">
        <v>115</v>
      </c>
      <c r="AT125" s="213" t="s">
        <v>110</v>
      </c>
      <c r="AU125" s="213" t="s">
        <v>81</v>
      </c>
      <c r="AY125" s="13" t="s">
        <v>109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3" t="s">
        <v>81</v>
      </c>
      <c r="BK125" s="214">
        <f>ROUND(I125*H125,2)</f>
        <v>0</v>
      </c>
      <c r="BL125" s="13" t="s">
        <v>115</v>
      </c>
      <c r="BM125" s="213" t="s">
        <v>129</v>
      </c>
    </row>
    <row r="126" s="2" customFormat="1">
      <c r="A126" s="34"/>
      <c r="B126" s="35"/>
      <c r="C126" s="36"/>
      <c r="D126" s="215" t="s">
        <v>117</v>
      </c>
      <c r="E126" s="36"/>
      <c r="F126" s="216" t="s">
        <v>130</v>
      </c>
      <c r="G126" s="36"/>
      <c r="H126" s="36"/>
      <c r="I126" s="217"/>
      <c r="J126" s="36"/>
      <c r="K126" s="36"/>
      <c r="L126" s="40"/>
      <c r="M126" s="218"/>
      <c r="N126" s="219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117</v>
      </c>
      <c r="AU126" s="13" t="s">
        <v>81</v>
      </c>
    </row>
    <row r="127" s="2" customFormat="1" ht="24.15" customHeight="1">
      <c r="A127" s="34"/>
      <c r="B127" s="35"/>
      <c r="C127" s="202" t="s">
        <v>131</v>
      </c>
      <c r="D127" s="202" t="s">
        <v>110</v>
      </c>
      <c r="E127" s="203" t="s">
        <v>132</v>
      </c>
      <c r="F127" s="204" t="s">
        <v>133</v>
      </c>
      <c r="G127" s="205" t="s">
        <v>113</v>
      </c>
      <c r="H127" s="206">
        <v>0.5</v>
      </c>
      <c r="I127" s="207"/>
      <c r="J127" s="208">
        <f>ROUND(I127*H127,2)</f>
        <v>0</v>
      </c>
      <c r="K127" s="204" t="s">
        <v>114</v>
      </c>
      <c r="L127" s="40"/>
      <c r="M127" s="209" t="s">
        <v>1</v>
      </c>
      <c r="N127" s="210" t="s">
        <v>38</v>
      </c>
      <c r="O127" s="87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3" t="s">
        <v>115</v>
      </c>
      <c r="AT127" s="213" t="s">
        <v>110</v>
      </c>
      <c r="AU127" s="213" t="s">
        <v>81</v>
      </c>
      <c r="AY127" s="13" t="s">
        <v>109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3" t="s">
        <v>81</v>
      </c>
      <c r="BK127" s="214">
        <f>ROUND(I127*H127,2)</f>
        <v>0</v>
      </c>
      <c r="BL127" s="13" t="s">
        <v>115</v>
      </c>
      <c r="BM127" s="213" t="s">
        <v>134</v>
      </c>
    </row>
    <row r="128" s="2" customFormat="1">
      <c r="A128" s="34"/>
      <c r="B128" s="35"/>
      <c r="C128" s="36"/>
      <c r="D128" s="215" t="s">
        <v>117</v>
      </c>
      <c r="E128" s="36"/>
      <c r="F128" s="216" t="s">
        <v>135</v>
      </c>
      <c r="G128" s="36"/>
      <c r="H128" s="36"/>
      <c r="I128" s="217"/>
      <c r="J128" s="36"/>
      <c r="K128" s="36"/>
      <c r="L128" s="40"/>
      <c r="M128" s="218"/>
      <c r="N128" s="219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117</v>
      </c>
      <c r="AU128" s="13" t="s">
        <v>81</v>
      </c>
    </row>
    <row r="129" s="2" customFormat="1" ht="24.15" customHeight="1">
      <c r="A129" s="34"/>
      <c r="B129" s="35"/>
      <c r="C129" s="202" t="s">
        <v>136</v>
      </c>
      <c r="D129" s="202" t="s">
        <v>110</v>
      </c>
      <c r="E129" s="203" t="s">
        <v>137</v>
      </c>
      <c r="F129" s="204" t="s">
        <v>138</v>
      </c>
      <c r="G129" s="205" t="s">
        <v>113</v>
      </c>
      <c r="H129" s="206">
        <v>1</v>
      </c>
      <c r="I129" s="207"/>
      <c r="J129" s="208">
        <f>ROUND(I129*H129,2)</f>
        <v>0</v>
      </c>
      <c r="K129" s="204" t="s">
        <v>114</v>
      </c>
      <c r="L129" s="40"/>
      <c r="M129" s="209" t="s">
        <v>1</v>
      </c>
      <c r="N129" s="210" t="s">
        <v>38</v>
      </c>
      <c r="O129" s="87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3" t="s">
        <v>115</v>
      </c>
      <c r="AT129" s="213" t="s">
        <v>110</v>
      </c>
      <c r="AU129" s="213" t="s">
        <v>81</v>
      </c>
      <c r="AY129" s="13" t="s">
        <v>109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3" t="s">
        <v>81</v>
      </c>
      <c r="BK129" s="214">
        <f>ROUND(I129*H129,2)</f>
        <v>0</v>
      </c>
      <c r="BL129" s="13" t="s">
        <v>115</v>
      </c>
      <c r="BM129" s="213" t="s">
        <v>139</v>
      </c>
    </row>
    <row r="130" s="2" customFormat="1">
      <c r="A130" s="34"/>
      <c r="B130" s="35"/>
      <c r="C130" s="36"/>
      <c r="D130" s="215" t="s">
        <v>117</v>
      </c>
      <c r="E130" s="36"/>
      <c r="F130" s="216" t="s">
        <v>140</v>
      </c>
      <c r="G130" s="36"/>
      <c r="H130" s="36"/>
      <c r="I130" s="217"/>
      <c r="J130" s="36"/>
      <c r="K130" s="36"/>
      <c r="L130" s="40"/>
      <c r="M130" s="218"/>
      <c r="N130" s="219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117</v>
      </c>
      <c r="AU130" s="13" t="s">
        <v>81</v>
      </c>
    </row>
    <row r="131" s="2" customFormat="1" ht="24.15" customHeight="1">
      <c r="A131" s="34"/>
      <c r="B131" s="35"/>
      <c r="C131" s="202" t="s">
        <v>141</v>
      </c>
      <c r="D131" s="202" t="s">
        <v>110</v>
      </c>
      <c r="E131" s="203" t="s">
        <v>111</v>
      </c>
      <c r="F131" s="204" t="s">
        <v>112</v>
      </c>
      <c r="G131" s="205" t="s">
        <v>113</v>
      </c>
      <c r="H131" s="206">
        <v>1</v>
      </c>
      <c r="I131" s="207"/>
      <c r="J131" s="208">
        <f>ROUND(I131*H131,2)</f>
        <v>0</v>
      </c>
      <c r="K131" s="204" t="s">
        <v>114</v>
      </c>
      <c r="L131" s="40"/>
      <c r="M131" s="209" t="s">
        <v>1</v>
      </c>
      <c r="N131" s="210" t="s">
        <v>38</v>
      </c>
      <c r="O131" s="87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3" t="s">
        <v>115</v>
      </c>
      <c r="AT131" s="213" t="s">
        <v>110</v>
      </c>
      <c r="AU131" s="213" t="s">
        <v>81</v>
      </c>
      <c r="AY131" s="13" t="s">
        <v>109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3" t="s">
        <v>81</v>
      </c>
      <c r="BK131" s="214">
        <f>ROUND(I131*H131,2)</f>
        <v>0</v>
      </c>
      <c r="BL131" s="13" t="s">
        <v>115</v>
      </c>
      <c r="BM131" s="213" t="s">
        <v>142</v>
      </c>
    </row>
    <row r="132" s="2" customFormat="1">
      <c r="A132" s="34"/>
      <c r="B132" s="35"/>
      <c r="C132" s="36"/>
      <c r="D132" s="215" t="s">
        <v>117</v>
      </c>
      <c r="E132" s="36"/>
      <c r="F132" s="216" t="s">
        <v>143</v>
      </c>
      <c r="G132" s="36"/>
      <c r="H132" s="36"/>
      <c r="I132" s="217"/>
      <c r="J132" s="36"/>
      <c r="K132" s="36"/>
      <c r="L132" s="40"/>
      <c r="M132" s="218"/>
      <c r="N132" s="219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117</v>
      </c>
      <c r="AU132" s="13" t="s">
        <v>81</v>
      </c>
    </row>
    <row r="133" s="2" customFormat="1" ht="24.15" customHeight="1">
      <c r="A133" s="34"/>
      <c r="B133" s="35"/>
      <c r="C133" s="202" t="s">
        <v>144</v>
      </c>
      <c r="D133" s="202" t="s">
        <v>110</v>
      </c>
      <c r="E133" s="203" t="s">
        <v>119</v>
      </c>
      <c r="F133" s="204" t="s">
        <v>120</v>
      </c>
      <c r="G133" s="205" t="s">
        <v>113</v>
      </c>
      <c r="H133" s="206">
        <v>1</v>
      </c>
      <c r="I133" s="207"/>
      <c r="J133" s="208">
        <f>ROUND(I133*H133,2)</f>
        <v>0</v>
      </c>
      <c r="K133" s="204" t="s">
        <v>114</v>
      </c>
      <c r="L133" s="40"/>
      <c r="M133" s="209" t="s">
        <v>1</v>
      </c>
      <c r="N133" s="210" t="s">
        <v>38</v>
      </c>
      <c r="O133" s="87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3" t="s">
        <v>115</v>
      </c>
      <c r="AT133" s="213" t="s">
        <v>110</v>
      </c>
      <c r="AU133" s="213" t="s">
        <v>81</v>
      </c>
      <c r="AY133" s="13" t="s">
        <v>109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3" t="s">
        <v>81</v>
      </c>
      <c r="BK133" s="214">
        <f>ROUND(I133*H133,2)</f>
        <v>0</v>
      </c>
      <c r="BL133" s="13" t="s">
        <v>115</v>
      </c>
      <c r="BM133" s="213" t="s">
        <v>145</v>
      </c>
    </row>
    <row r="134" s="2" customFormat="1">
      <c r="A134" s="34"/>
      <c r="B134" s="35"/>
      <c r="C134" s="36"/>
      <c r="D134" s="215" t="s">
        <v>117</v>
      </c>
      <c r="E134" s="36"/>
      <c r="F134" s="216" t="s">
        <v>146</v>
      </c>
      <c r="G134" s="36"/>
      <c r="H134" s="36"/>
      <c r="I134" s="217"/>
      <c r="J134" s="36"/>
      <c r="K134" s="36"/>
      <c r="L134" s="40"/>
      <c r="M134" s="218"/>
      <c r="N134" s="219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117</v>
      </c>
      <c r="AU134" s="13" t="s">
        <v>81</v>
      </c>
    </row>
    <row r="135" s="2" customFormat="1" ht="33" customHeight="1">
      <c r="A135" s="34"/>
      <c r="B135" s="35"/>
      <c r="C135" s="202" t="s">
        <v>147</v>
      </c>
      <c r="D135" s="202" t="s">
        <v>110</v>
      </c>
      <c r="E135" s="203" t="s">
        <v>124</v>
      </c>
      <c r="F135" s="204" t="s">
        <v>125</v>
      </c>
      <c r="G135" s="205" t="s">
        <v>113</v>
      </c>
      <c r="H135" s="206">
        <v>2</v>
      </c>
      <c r="I135" s="207"/>
      <c r="J135" s="208">
        <f>ROUND(I135*H135,2)</f>
        <v>0</v>
      </c>
      <c r="K135" s="204" t="s">
        <v>114</v>
      </c>
      <c r="L135" s="40"/>
      <c r="M135" s="209" t="s">
        <v>1</v>
      </c>
      <c r="N135" s="210" t="s">
        <v>38</v>
      </c>
      <c r="O135" s="87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3" t="s">
        <v>115</v>
      </c>
      <c r="AT135" s="213" t="s">
        <v>110</v>
      </c>
      <c r="AU135" s="213" t="s">
        <v>81</v>
      </c>
      <c r="AY135" s="13" t="s">
        <v>109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3" t="s">
        <v>81</v>
      </c>
      <c r="BK135" s="214">
        <f>ROUND(I135*H135,2)</f>
        <v>0</v>
      </c>
      <c r="BL135" s="13" t="s">
        <v>115</v>
      </c>
      <c r="BM135" s="213" t="s">
        <v>148</v>
      </c>
    </row>
    <row r="136" s="2" customFormat="1">
      <c r="A136" s="34"/>
      <c r="B136" s="35"/>
      <c r="C136" s="36"/>
      <c r="D136" s="215" t="s">
        <v>117</v>
      </c>
      <c r="E136" s="36"/>
      <c r="F136" s="216" t="s">
        <v>146</v>
      </c>
      <c r="G136" s="36"/>
      <c r="H136" s="36"/>
      <c r="I136" s="217"/>
      <c r="J136" s="36"/>
      <c r="K136" s="36"/>
      <c r="L136" s="40"/>
      <c r="M136" s="218"/>
      <c r="N136" s="219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117</v>
      </c>
      <c r="AU136" s="13" t="s">
        <v>81</v>
      </c>
    </row>
    <row r="137" s="2" customFormat="1" ht="24.15" customHeight="1">
      <c r="A137" s="34"/>
      <c r="B137" s="35"/>
      <c r="C137" s="202" t="s">
        <v>149</v>
      </c>
      <c r="D137" s="202" t="s">
        <v>110</v>
      </c>
      <c r="E137" s="203" t="s">
        <v>132</v>
      </c>
      <c r="F137" s="204" t="s">
        <v>133</v>
      </c>
      <c r="G137" s="205" t="s">
        <v>113</v>
      </c>
      <c r="H137" s="206">
        <v>2</v>
      </c>
      <c r="I137" s="207"/>
      <c r="J137" s="208">
        <f>ROUND(I137*H137,2)</f>
        <v>0</v>
      </c>
      <c r="K137" s="204" t="s">
        <v>114</v>
      </c>
      <c r="L137" s="40"/>
      <c r="M137" s="209" t="s">
        <v>1</v>
      </c>
      <c r="N137" s="210" t="s">
        <v>38</v>
      </c>
      <c r="O137" s="87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3" t="s">
        <v>115</v>
      </c>
      <c r="AT137" s="213" t="s">
        <v>110</v>
      </c>
      <c r="AU137" s="213" t="s">
        <v>81</v>
      </c>
      <c r="AY137" s="13" t="s">
        <v>109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3" t="s">
        <v>81</v>
      </c>
      <c r="BK137" s="214">
        <f>ROUND(I137*H137,2)</f>
        <v>0</v>
      </c>
      <c r="BL137" s="13" t="s">
        <v>115</v>
      </c>
      <c r="BM137" s="213" t="s">
        <v>150</v>
      </c>
    </row>
    <row r="138" s="2" customFormat="1">
      <c r="A138" s="34"/>
      <c r="B138" s="35"/>
      <c r="C138" s="36"/>
      <c r="D138" s="215" t="s">
        <v>117</v>
      </c>
      <c r="E138" s="36"/>
      <c r="F138" s="216" t="s">
        <v>151</v>
      </c>
      <c r="G138" s="36"/>
      <c r="H138" s="36"/>
      <c r="I138" s="217"/>
      <c r="J138" s="36"/>
      <c r="K138" s="36"/>
      <c r="L138" s="40"/>
      <c r="M138" s="218"/>
      <c r="N138" s="219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117</v>
      </c>
      <c r="AU138" s="13" t="s">
        <v>81</v>
      </c>
    </row>
    <row r="139" s="2" customFormat="1" ht="24.15" customHeight="1">
      <c r="A139" s="34"/>
      <c r="B139" s="35"/>
      <c r="C139" s="202" t="s">
        <v>152</v>
      </c>
      <c r="D139" s="202" t="s">
        <v>110</v>
      </c>
      <c r="E139" s="203" t="s">
        <v>137</v>
      </c>
      <c r="F139" s="204" t="s">
        <v>138</v>
      </c>
      <c r="G139" s="205" t="s">
        <v>113</v>
      </c>
      <c r="H139" s="206">
        <v>1</v>
      </c>
      <c r="I139" s="207"/>
      <c r="J139" s="208">
        <f>ROUND(I139*H139,2)</f>
        <v>0</v>
      </c>
      <c r="K139" s="204" t="s">
        <v>114</v>
      </c>
      <c r="L139" s="40"/>
      <c r="M139" s="209" t="s">
        <v>1</v>
      </c>
      <c r="N139" s="210" t="s">
        <v>38</v>
      </c>
      <c r="O139" s="87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3" t="s">
        <v>115</v>
      </c>
      <c r="AT139" s="213" t="s">
        <v>110</v>
      </c>
      <c r="AU139" s="213" t="s">
        <v>81</v>
      </c>
      <c r="AY139" s="13" t="s">
        <v>109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3" t="s">
        <v>81</v>
      </c>
      <c r="BK139" s="214">
        <f>ROUND(I139*H139,2)</f>
        <v>0</v>
      </c>
      <c r="BL139" s="13" t="s">
        <v>115</v>
      </c>
      <c r="BM139" s="213" t="s">
        <v>153</v>
      </c>
    </row>
    <row r="140" s="2" customFormat="1">
      <c r="A140" s="34"/>
      <c r="B140" s="35"/>
      <c r="C140" s="36"/>
      <c r="D140" s="215" t="s">
        <v>117</v>
      </c>
      <c r="E140" s="36"/>
      <c r="F140" s="216" t="s">
        <v>154</v>
      </c>
      <c r="G140" s="36"/>
      <c r="H140" s="36"/>
      <c r="I140" s="217"/>
      <c r="J140" s="36"/>
      <c r="K140" s="36"/>
      <c r="L140" s="40"/>
      <c r="M140" s="218"/>
      <c r="N140" s="219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117</v>
      </c>
      <c r="AU140" s="13" t="s">
        <v>81</v>
      </c>
    </row>
    <row r="141" s="2" customFormat="1" ht="37.8" customHeight="1">
      <c r="A141" s="34"/>
      <c r="B141" s="35"/>
      <c r="C141" s="202" t="s">
        <v>8</v>
      </c>
      <c r="D141" s="202" t="s">
        <v>110</v>
      </c>
      <c r="E141" s="203" t="s">
        <v>155</v>
      </c>
      <c r="F141" s="204" t="s">
        <v>156</v>
      </c>
      <c r="G141" s="205" t="s">
        <v>113</v>
      </c>
      <c r="H141" s="206">
        <v>2</v>
      </c>
      <c r="I141" s="207"/>
      <c r="J141" s="208">
        <f>ROUND(I141*H141,2)</f>
        <v>0</v>
      </c>
      <c r="K141" s="204" t="s">
        <v>114</v>
      </c>
      <c r="L141" s="40"/>
      <c r="M141" s="209" t="s">
        <v>1</v>
      </c>
      <c r="N141" s="210" t="s">
        <v>38</v>
      </c>
      <c r="O141" s="87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3" t="s">
        <v>115</v>
      </c>
      <c r="AT141" s="213" t="s">
        <v>110</v>
      </c>
      <c r="AU141" s="213" t="s">
        <v>81</v>
      </c>
      <c r="AY141" s="13" t="s">
        <v>109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3" t="s">
        <v>81</v>
      </c>
      <c r="BK141" s="214">
        <f>ROUND(I141*H141,2)</f>
        <v>0</v>
      </c>
      <c r="BL141" s="13" t="s">
        <v>115</v>
      </c>
      <c r="BM141" s="213" t="s">
        <v>157</v>
      </c>
    </row>
    <row r="142" s="2" customFormat="1">
      <c r="A142" s="34"/>
      <c r="B142" s="35"/>
      <c r="C142" s="36"/>
      <c r="D142" s="215" t="s">
        <v>117</v>
      </c>
      <c r="E142" s="36"/>
      <c r="F142" s="216" t="s">
        <v>154</v>
      </c>
      <c r="G142" s="36"/>
      <c r="H142" s="36"/>
      <c r="I142" s="217"/>
      <c r="J142" s="36"/>
      <c r="K142" s="36"/>
      <c r="L142" s="40"/>
      <c r="M142" s="218"/>
      <c r="N142" s="219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117</v>
      </c>
      <c r="AU142" s="13" t="s">
        <v>81</v>
      </c>
    </row>
    <row r="143" s="2" customFormat="1" ht="24.15" customHeight="1">
      <c r="A143" s="34"/>
      <c r="B143" s="35"/>
      <c r="C143" s="202" t="s">
        <v>158</v>
      </c>
      <c r="D143" s="202" t="s">
        <v>110</v>
      </c>
      <c r="E143" s="203" t="s">
        <v>132</v>
      </c>
      <c r="F143" s="204" t="s">
        <v>133</v>
      </c>
      <c r="G143" s="205" t="s">
        <v>113</v>
      </c>
      <c r="H143" s="206">
        <v>0.5</v>
      </c>
      <c r="I143" s="207"/>
      <c r="J143" s="208">
        <f>ROUND(I143*H143,2)</f>
        <v>0</v>
      </c>
      <c r="K143" s="204" t="s">
        <v>114</v>
      </c>
      <c r="L143" s="40"/>
      <c r="M143" s="209" t="s">
        <v>1</v>
      </c>
      <c r="N143" s="210" t="s">
        <v>38</v>
      </c>
      <c r="O143" s="87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3" t="s">
        <v>115</v>
      </c>
      <c r="AT143" s="213" t="s">
        <v>110</v>
      </c>
      <c r="AU143" s="213" t="s">
        <v>81</v>
      </c>
      <c r="AY143" s="13" t="s">
        <v>109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3" t="s">
        <v>81</v>
      </c>
      <c r="BK143" s="214">
        <f>ROUND(I143*H143,2)</f>
        <v>0</v>
      </c>
      <c r="BL143" s="13" t="s">
        <v>115</v>
      </c>
      <c r="BM143" s="213" t="s">
        <v>159</v>
      </c>
    </row>
    <row r="144" s="2" customFormat="1">
      <c r="A144" s="34"/>
      <c r="B144" s="35"/>
      <c r="C144" s="36"/>
      <c r="D144" s="215" t="s">
        <v>117</v>
      </c>
      <c r="E144" s="36"/>
      <c r="F144" s="216" t="s">
        <v>160</v>
      </c>
      <c r="G144" s="36"/>
      <c r="H144" s="36"/>
      <c r="I144" s="217"/>
      <c r="J144" s="36"/>
      <c r="K144" s="36"/>
      <c r="L144" s="40"/>
      <c r="M144" s="218"/>
      <c r="N144" s="219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117</v>
      </c>
      <c r="AU144" s="13" t="s">
        <v>81</v>
      </c>
    </row>
    <row r="145" s="2" customFormat="1" ht="24.15" customHeight="1">
      <c r="A145" s="34"/>
      <c r="B145" s="35"/>
      <c r="C145" s="202" t="s">
        <v>161</v>
      </c>
      <c r="D145" s="202" t="s">
        <v>110</v>
      </c>
      <c r="E145" s="203" t="s">
        <v>162</v>
      </c>
      <c r="F145" s="204" t="s">
        <v>163</v>
      </c>
      <c r="G145" s="205" t="s">
        <v>113</v>
      </c>
      <c r="H145" s="206">
        <v>1</v>
      </c>
      <c r="I145" s="207"/>
      <c r="J145" s="208">
        <f>ROUND(I145*H145,2)</f>
        <v>0</v>
      </c>
      <c r="K145" s="204" t="s">
        <v>114</v>
      </c>
      <c r="L145" s="40"/>
      <c r="M145" s="209" t="s">
        <v>1</v>
      </c>
      <c r="N145" s="210" t="s">
        <v>38</v>
      </c>
      <c r="O145" s="87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3" t="s">
        <v>115</v>
      </c>
      <c r="AT145" s="213" t="s">
        <v>110</v>
      </c>
      <c r="AU145" s="213" t="s">
        <v>81</v>
      </c>
      <c r="AY145" s="13" t="s">
        <v>109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3" t="s">
        <v>81</v>
      </c>
      <c r="BK145" s="214">
        <f>ROUND(I145*H145,2)</f>
        <v>0</v>
      </c>
      <c r="BL145" s="13" t="s">
        <v>115</v>
      </c>
      <c r="BM145" s="213" t="s">
        <v>164</v>
      </c>
    </row>
    <row r="146" s="2" customFormat="1">
      <c r="A146" s="34"/>
      <c r="B146" s="35"/>
      <c r="C146" s="36"/>
      <c r="D146" s="215" t="s">
        <v>117</v>
      </c>
      <c r="E146" s="36"/>
      <c r="F146" s="216" t="s">
        <v>165</v>
      </c>
      <c r="G146" s="36"/>
      <c r="H146" s="36"/>
      <c r="I146" s="217"/>
      <c r="J146" s="36"/>
      <c r="K146" s="36"/>
      <c r="L146" s="40"/>
      <c r="M146" s="218"/>
      <c r="N146" s="219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117</v>
      </c>
      <c r="AU146" s="13" t="s">
        <v>81</v>
      </c>
    </row>
    <row r="147" s="2" customFormat="1" ht="24.15" customHeight="1">
      <c r="A147" s="34"/>
      <c r="B147" s="35"/>
      <c r="C147" s="202" t="s">
        <v>166</v>
      </c>
      <c r="D147" s="202" t="s">
        <v>110</v>
      </c>
      <c r="E147" s="203" t="s">
        <v>162</v>
      </c>
      <c r="F147" s="204" t="s">
        <v>163</v>
      </c>
      <c r="G147" s="205" t="s">
        <v>113</v>
      </c>
      <c r="H147" s="206">
        <v>1</v>
      </c>
      <c r="I147" s="207"/>
      <c r="J147" s="208">
        <f>ROUND(I147*H147,2)</f>
        <v>0</v>
      </c>
      <c r="K147" s="204" t="s">
        <v>114</v>
      </c>
      <c r="L147" s="40"/>
      <c r="M147" s="209" t="s">
        <v>1</v>
      </c>
      <c r="N147" s="210" t="s">
        <v>38</v>
      </c>
      <c r="O147" s="87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3" t="s">
        <v>115</v>
      </c>
      <c r="AT147" s="213" t="s">
        <v>110</v>
      </c>
      <c r="AU147" s="213" t="s">
        <v>81</v>
      </c>
      <c r="AY147" s="13" t="s">
        <v>109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3" t="s">
        <v>81</v>
      </c>
      <c r="BK147" s="214">
        <f>ROUND(I147*H147,2)</f>
        <v>0</v>
      </c>
      <c r="BL147" s="13" t="s">
        <v>115</v>
      </c>
      <c r="BM147" s="213" t="s">
        <v>167</v>
      </c>
    </row>
    <row r="148" s="2" customFormat="1">
      <c r="A148" s="34"/>
      <c r="B148" s="35"/>
      <c r="C148" s="36"/>
      <c r="D148" s="215" t="s">
        <v>117</v>
      </c>
      <c r="E148" s="36"/>
      <c r="F148" s="216" t="s">
        <v>168</v>
      </c>
      <c r="G148" s="36"/>
      <c r="H148" s="36"/>
      <c r="I148" s="217"/>
      <c r="J148" s="36"/>
      <c r="K148" s="36"/>
      <c r="L148" s="40"/>
      <c r="M148" s="218"/>
      <c r="N148" s="219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117</v>
      </c>
      <c r="AU148" s="13" t="s">
        <v>81</v>
      </c>
    </row>
    <row r="149" s="2" customFormat="1" ht="24.15" customHeight="1">
      <c r="A149" s="34"/>
      <c r="B149" s="35"/>
      <c r="C149" s="202" t="s">
        <v>169</v>
      </c>
      <c r="D149" s="202" t="s">
        <v>110</v>
      </c>
      <c r="E149" s="203" t="s">
        <v>137</v>
      </c>
      <c r="F149" s="204" t="s">
        <v>138</v>
      </c>
      <c r="G149" s="205" t="s">
        <v>113</v>
      </c>
      <c r="H149" s="206">
        <v>1</v>
      </c>
      <c r="I149" s="207"/>
      <c r="J149" s="208">
        <f>ROUND(I149*H149,2)</f>
        <v>0</v>
      </c>
      <c r="K149" s="204" t="s">
        <v>114</v>
      </c>
      <c r="L149" s="40"/>
      <c r="M149" s="209" t="s">
        <v>1</v>
      </c>
      <c r="N149" s="210" t="s">
        <v>38</v>
      </c>
      <c r="O149" s="87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3" t="s">
        <v>115</v>
      </c>
      <c r="AT149" s="213" t="s">
        <v>110</v>
      </c>
      <c r="AU149" s="213" t="s">
        <v>81</v>
      </c>
      <c r="AY149" s="13" t="s">
        <v>109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3" t="s">
        <v>81</v>
      </c>
      <c r="BK149" s="214">
        <f>ROUND(I149*H149,2)</f>
        <v>0</v>
      </c>
      <c r="BL149" s="13" t="s">
        <v>115</v>
      </c>
      <c r="BM149" s="213" t="s">
        <v>170</v>
      </c>
    </row>
    <row r="150" s="2" customFormat="1">
      <c r="A150" s="34"/>
      <c r="B150" s="35"/>
      <c r="C150" s="36"/>
      <c r="D150" s="215" t="s">
        <v>117</v>
      </c>
      <c r="E150" s="36"/>
      <c r="F150" s="216" t="s">
        <v>171</v>
      </c>
      <c r="G150" s="36"/>
      <c r="H150" s="36"/>
      <c r="I150" s="217"/>
      <c r="J150" s="36"/>
      <c r="K150" s="36"/>
      <c r="L150" s="40"/>
      <c r="M150" s="218"/>
      <c r="N150" s="219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117</v>
      </c>
      <c r="AU150" s="13" t="s">
        <v>81</v>
      </c>
    </row>
    <row r="151" s="2" customFormat="1" ht="37.8" customHeight="1">
      <c r="A151" s="34"/>
      <c r="B151" s="35"/>
      <c r="C151" s="202" t="s">
        <v>172</v>
      </c>
      <c r="D151" s="202" t="s">
        <v>110</v>
      </c>
      <c r="E151" s="203" t="s">
        <v>155</v>
      </c>
      <c r="F151" s="204" t="s">
        <v>156</v>
      </c>
      <c r="G151" s="205" t="s">
        <v>113</v>
      </c>
      <c r="H151" s="206">
        <v>1</v>
      </c>
      <c r="I151" s="207"/>
      <c r="J151" s="208">
        <f>ROUND(I151*H151,2)</f>
        <v>0</v>
      </c>
      <c r="K151" s="204" t="s">
        <v>114</v>
      </c>
      <c r="L151" s="40"/>
      <c r="M151" s="209" t="s">
        <v>1</v>
      </c>
      <c r="N151" s="210" t="s">
        <v>38</v>
      </c>
      <c r="O151" s="87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3" t="s">
        <v>115</v>
      </c>
      <c r="AT151" s="213" t="s">
        <v>110</v>
      </c>
      <c r="AU151" s="213" t="s">
        <v>81</v>
      </c>
      <c r="AY151" s="13" t="s">
        <v>109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3" t="s">
        <v>81</v>
      </c>
      <c r="BK151" s="214">
        <f>ROUND(I151*H151,2)</f>
        <v>0</v>
      </c>
      <c r="BL151" s="13" t="s">
        <v>115</v>
      </c>
      <c r="BM151" s="213" t="s">
        <v>173</v>
      </c>
    </row>
    <row r="152" s="2" customFormat="1">
      <c r="A152" s="34"/>
      <c r="B152" s="35"/>
      <c r="C152" s="36"/>
      <c r="D152" s="215" t="s">
        <v>117</v>
      </c>
      <c r="E152" s="36"/>
      <c r="F152" s="216" t="s">
        <v>171</v>
      </c>
      <c r="G152" s="36"/>
      <c r="H152" s="36"/>
      <c r="I152" s="217"/>
      <c r="J152" s="36"/>
      <c r="K152" s="36"/>
      <c r="L152" s="40"/>
      <c r="M152" s="218"/>
      <c r="N152" s="219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117</v>
      </c>
      <c r="AU152" s="13" t="s">
        <v>81</v>
      </c>
    </row>
    <row r="153" s="2" customFormat="1" ht="24.15" customHeight="1">
      <c r="A153" s="34"/>
      <c r="B153" s="35"/>
      <c r="C153" s="202" t="s">
        <v>174</v>
      </c>
      <c r="D153" s="202" t="s">
        <v>110</v>
      </c>
      <c r="E153" s="203" t="s">
        <v>119</v>
      </c>
      <c r="F153" s="204" t="s">
        <v>120</v>
      </c>
      <c r="G153" s="205" t="s">
        <v>113</v>
      </c>
      <c r="H153" s="206">
        <v>1</v>
      </c>
      <c r="I153" s="207"/>
      <c r="J153" s="208">
        <f>ROUND(I153*H153,2)</f>
        <v>0</v>
      </c>
      <c r="K153" s="204" t="s">
        <v>114</v>
      </c>
      <c r="L153" s="40"/>
      <c r="M153" s="209" t="s">
        <v>1</v>
      </c>
      <c r="N153" s="210" t="s">
        <v>38</v>
      </c>
      <c r="O153" s="87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3" t="s">
        <v>115</v>
      </c>
      <c r="AT153" s="213" t="s">
        <v>110</v>
      </c>
      <c r="AU153" s="213" t="s">
        <v>81</v>
      </c>
      <c r="AY153" s="13" t="s">
        <v>109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3" t="s">
        <v>81</v>
      </c>
      <c r="BK153" s="214">
        <f>ROUND(I153*H153,2)</f>
        <v>0</v>
      </c>
      <c r="BL153" s="13" t="s">
        <v>115</v>
      </c>
      <c r="BM153" s="213" t="s">
        <v>175</v>
      </c>
    </row>
    <row r="154" s="2" customFormat="1">
      <c r="A154" s="34"/>
      <c r="B154" s="35"/>
      <c r="C154" s="36"/>
      <c r="D154" s="215" t="s">
        <v>117</v>
      </c>
      <c r="E154" s="36"/>
      <c r="F154" s="216" t="s">
        <v>176</v>
      </c>
      <c r="G154" s="36"/>
      <c r="H154" s="36"/>
      <c r="I154" s="217"/>
      <c r="J154" s="36"/>
      <c r="K154" s="36"/>
      <c r="L154" s="40"/>
      <c r="M154" s="218"/>
      <c r="N154" s="219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117</v>
      </c>
      <c r="AU154" s="13" t="s">
        <v>81</v>
      </c>
    </row>
    <row r="155" s="2" customFormat="1" ht="33" customHeight="1">
      <c r="A155" s="34"/>
      <c r="B155" s="35"/>
      <c r="C155" s="202" t="s">
        <v>177</v>
      </c>
      <c r="D155" s="202" t="s">
        <v>110</v>
      </c>
      <c r="E155" s="203" t="s">
        <v>124</v>
      </c>
      <c r="F155" s="204" t="s">
        <v>125</v>
      </c>
      <c r="G155" s="205" t="s">
        <v>113</v>
      </c>
      <c r="H155" s="206">
        <v>1</v>
      </c>
      <c r="I155" s="207"/>
      <c r="J155" s="208">
        <f>ROUND(I155*H155,2)</f>
        <v>0</v>
      </c>
      <c r="K155" s="204" t="s">
        <v>114</v>
      </c>
      <c r="L155" s="40"/>
      <c r="M155" s="209" t="s">
        <v>1</v>
      </c>
      <c r="N155" s="210" t="s">
        <v>38</v>
      </c>
      <c r="O155" s="87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3" t="s">
        <v>115</v>
      </c>
      <c r="AT155" s="213" t="s">
        <v>110</v>
      </c>
      <c r="AU155" s="213" t="s">
        <v>81</v>
      </c>
      <c r="AY155" s="13" t="s">
        <v>109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3" t="s">
        <v>81</v>
      </c>
      <c r="BK155" s="214">
        <f>ROUND(I155*H155,2)</f>
        <v>0</v>
      </c>
      <c r="BL155" s="13" t="s">
        <v>115</v>
      </c>
      <c r="BM155" s="213" t="s">
        <v>178</v>
      </c>
    </row>
    <row r="156" s="2" customFormat="1">
      <c r="A156" s="34"/>
      <c r="B156" s="35"/>
      <c r="C156" s="36"/>
      <c r="D156" s="215" t="s">
        <v>117</v>
      </c>
      <c r="E156" s="36"/>
      <c r="F156" s="216" t="s">
        <v>176</v>
      </c>
      <c r="G156" s="36"/>
      <c r="H156" s="36"/>
      <c r="I156" s="217"/>
      <c r="J156" s="36"/>
      <c r="K156" s="36"/>
      <c r="L156" s="40"/>
      <c r="M156" s="218"/>
      <c r="N156" s="219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117</v>
      </c>
      <c r="AU156" s="13" t="s">
        <v>81</v>
      </c>
    </row>
    <row r="157" s="2" customFormat="1" ht="24.15" customHeight="1">
      <c r="A157" s="34"/>
      <c r="B157" s="35"/>
      <c r="C157" s="202" t="s">
        <v>179</v>
      </c>
      <c r="D157" s="202" t="s">
        <v>110</v>
      </c>
      <c r="E157" s="203" t="s">
        <v>132</v>
      </c>
      <c r="F157" s="204" t="s">
        <v>133</v>
      </c>
      <c r="G157" s="205" t="s">
        <v>113</v>
      </c>
      <c r="H157" s="206">
        <v>1</v>
      </c>
      <c r="I157" s="207"/>
      <c r="J157" s="208">
        <f>ROUND(I157*H157,2)</f>
        <v>0</v>
      </c>
      <c r="K157" s="204" t="s">
        <v>114</v>
      </c>
      <c r="L157" s="40"/>
      <c r="M157" s="209" t="s">
        <v>1</v>
      </c>
      <c r="N157" s="210" t="s">
        <v>38</v>
      </c>
      <c r="O157" s="87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3" t="s">
        <v>115</v>
      </c>
      <c r="AT157" s="213" t="s">
        <v>110</v>
      </c>
      <c r="AU157" s="213" t="s">
        <v>81</v>
      </c>
      <c r="AY157" s="13" t="s">
        <v>109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3" t="s">
        <v>81</v>
      </c>
      <c r="BK157" s="214">
        <f>ROUND(I157*H157,2)</f>
        <v>0</v>
      </c>
      <c r="BL157" s="13" t="s">
        <v>115</v>
      </c>
      <c r="BM157" s="213" t="s">
        <v>180</v>
      </c>
    </row>
    <row r="158" s="2" customFormat="1">
      <c r="A158" s="34"/>
      <c r="B158" s="35"/>
      <c r="C158" s="36"/>
      <c r="D158" s="215" t="s">
        <v>117</v>
      </c>
      <c r="E158" s="36"/>
      <c r="F158" s="216" t="s">
        <v>181</v>
      </c>
      <c r="G158" s="36"/>
      <c r="H158" s="36"/>
      <c r="I158" s="217"/>
      <c r="J158" s="36"/>
      <c r="K158" s="36"/>
      <c r="L158" s="40"/>
      <c r="M158" s="218"/>
      <c r="N158" s="219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117</v>
      </c>
      <c r="AU158" s="13" t="s">
        <v>81</v>
      </c>
    </row>
    <row r="159" s="2" customFormat="1" ht="24.15" customHeight="1">
      <c r="A159" s="34"/>
      <c r="B159" s="35"/>
      <c r="C159" s="202" t="s">
        <v>7</v>
      </c>
      <c r="D159" s="202" t="s">
        <v>110</v>
      </c>
      <c r="E159" s="203" t="s">
        <v>111</v>
      </c>
      <c r="F159" s="204" t="s">
        <v>112</v>
      </c>
      <c r="G159" s="205" t="s">
        <v>113</v>
      </c>
      <c r="H159" s="206">
        <v>1</v>
      </c>
      <c r="I159" s="207"/>
      <c r="J159" s="208">
        <f>ROUND(I159*H159,2)</f>
        <v>0</v>
      </c>
      <c r="K159" s="204" t="s">
        <v>114</v>
      </c>
      <c r="L159" s="40"/>
      <c r="M159" s="209" t="s">
        <v>1</v>
      </c>
      <c r="N159" s="210" t="s">
        <v>38</v>
      </c>
      <c r="O159" s="87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3" t="s">
        <v>115</v>
      </c>
      <c r="AT159" s="213" t="s">
        <v>110</v>
      </c>
      <c r="AU159" s="213" t="s">
        <v>81</v>
      </c>
      <c r="AY159" s="13" t="s">
        <v>109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3" t="s">
        <v>81</v>
      </c>
      <c r="BK159" s="214">
        <f>ROUND(I159*H159,2)</f>
        <v>0</v>
      </c>
      <c r="BL159" s="13" t="s">
        <v>115</v>
      </c>
      <c r="BM159" s="213" t="s">
        <v>182</v>
      </c>
    </row>
    <row r="160" s="2" customFormat="1">
      <c r="A160" s="34"/>
      <c r="B160" s="35"/>
      <c r="C160" s="36"/>
      <c r="D160" s="215" t="s">
        <v>117</v>
      </c>
      <c r="E160" s="36"/>
      <c r="F160" s="216" t="s">
        <v>183</v>
      </c>
      <c r="G160" s="36"/>
      <c r="H160" s="36"/>
      <c r="I160" s="217"/>
      <c r="J160" s="36"/>
      <c r="K160" s="36"/>
      <c r="L160" s="40"/>
      <c r="M160" s="218"/>
      <c r="N160" s="219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117</v>
      </c>
      <c r="AU160" s="13" t="s">
        <v>81</v>
      </c>
    </row>
    <row r="161" s="2" customFormat="1" ht="24.15" customHeight="1">
      <c r="A161" s="34"/>
      <c r="B161" s="35"/>
      <c r="C161" s="202" t="s">
        <v>184</v>
      </c>
      <c r="D161" s="202" t="s">
        <v>110</v>
      </c>
      <c r="E161" s="203" t="s">
        <v>162</v>
      </c>
      <c r="F161" s="204" t="s">
        <v>163</v>
      </c>
      <c r="G161" s="205" t="s">
        <v>113</v>
      </c>
      <c r="H161" s="206">
        <v>1</v>
      </c>
      <c r="I161" s="207"/>
      <c r="J161" s="208">
        <f>ROUND(I161*H161,2)</f>
        <v>0</v>
      </c>
      <c r="K161" s="204" t="s">
        <v>114</v>
      </c>
      <c r="L161" s="40"/>
      <c r="M161" s="209" t="s">
        <v>1</v>
      </c>
      <c r="N161" s="210" t="s">
        <v>38</v>
      </c>
      <c r="O161" s="87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3" t="s">
        <v>115</v>
      </c>
      <c r="AT161" s="213" t="s">
        <v>110</v>
      </c>
      <c r="AU161" s="213" t="s">
        <v>81</v>
      </c>
      <c r="AY161" s="13" t="s">
        <v>109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3" t="s">
        <v>81</v>
      </c>
      <c r="BK161" s="214">
        <f>ROUND(I161*H161,2)</f>
        <v>0</v>
      </c>
      <c r="BL161" s="13" t="s">
        <v>115</v>
      </c>
      <c r="BM161" s="213" t="s">
        <v>185</v>
      </c>
    </row>
    <row r="162" s="2" customFormat="1">
      <c r="A162" s="34"/>
      <c r="B162" s="35"/>
      <c r="C162" s="36"/>
      <c r="D162" s="215" t="s">
        <v>117</v>
      </c>
      <c r="E162" s="36"/>
      <c r="F162" s="216" t="s">
        <v>186</v>
      </c>
      <c r="G162" s="36"/>
      <c r="H162" s="36"/>
      <c r="I162" s="217"/>
      <c r="J162" s="36"/>
      <c r="K162" s="36"/>
      <c r="L162" s="40"/>
      <c r="M162" s="218"/>
      <c r="N162" s="219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117</v>
      </c>
      <c r="AU162" s="13" t="s">
        <v>81</v>
      </c>
    </row>
    <row r="163" s="2" customFormat="1" ht="24.15" customHeight="1">
      <c r="A163" s="34"/>
      <c r="B163" s="35"/>
      <c r="C163" s="202" t="s">
        <v>187</v>
      </c>
      <c r="D163" s="202" t="s">
        <v>110</v>
      </c>
      <c r="E163" s="203" t="s">
        <v>111</v>
      </c>
      <c r="F163" s="204" t="s">
        <v>112</v>
      </c>
      <c r="G163" s="205" t="s">
        <v>113</v>
      </c>
      <c r="H163" s="206">
        <v>1</v>
      </c>
      <c r="I163" s="207"/>
      <c r="J163" s="208">
        <f>ROUND(I163*H163,2)</f>
        <v>0</v>
      </c>
      <c r="K163" s="204" t="s">
        <v>114</v>
      </c>
      <c r="L163" s="40"/>
      <c r="M163" s="209" t="s">
        <v>1</v>
      </c>
      <c r="N163" s="210" t="s">
        <v>38</v>
      </c>
      <c r="O163" s="87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3" t="s">
        <v>115</v>
      </c>
      <c r="AT163" s="213" t="s">
        <v>110</v>
      </c>
      <c r="AU163" s="213" t="s">
        <v>81</v>
      </c>
      <c r="AY163" s="13" t="s">
        <v>109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3" t="s">
        <v>81</v>
      </c>
      <c r="BK163" s="214">
        <f>ROUND(I163*H163,2)</f>
        <v>0</v>
      </c>
      <c r="BL163" s="13" t="s">
        <v>115</v>
      </c>
      <c r="BM163" s="213" t="s">
        <v>188</v>
      </c>
    </row>
    <row r="164" s="2" customFormat="1">
      <c r="A164" s="34"/>
      <c r="B164" s="35"/>
      <c r="C164" s="36"/>
      <c r="D164" s="215" t="s">
        <v>117</v>
      </c>
      <c r="E164" s="36"/>
      <c r="F164" s="216" t="s">
        <v>189</v>
      </c>
      <c r="G164" s="36"/>
      <c r="H164" s="36"/>
      <c r="I164" s="217"/>
      <c r="J164" s="36"/>
      <c r="K164" s="36"/>
      <c r="L164" s="40"/>
      <c r="M164" s="218"/>
      <c r="N164" s="219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117</v>
      </c>
      <c r="AU164" s="13" t="s">
        <v>81</v>
      </c>
    </row>
    <row r="165" s="2" customFormat="1" ht="24.15" customHeight="1">
      <c r="A165" s="34"/>
      <c r="B165" s="35"/>
      <c r="C165" s="202" t="s">
        <v>190</v>
      </c>
      <c r="D165" s="202" t="s">
        <v>110</v>
      </c>
      <c r="E165" s="203" t="s">
        <v>127</v>
      </c>
      <c r="F165" s="204" t="s">
        <v>128</v>
      </c>
      <c r="G165" s="205" t="s">
        <v>113</v>
      </c>
      <c r="H165" s="206">
        <v>1</v>
      </c>
      <c r="I165" s="207"/>
      <c r="J165" s="208">
        <f>ROUND(I165*H165,2)</f>
        <v>0</v>
      </c>
      <c r="K165" s="204" t="s">
        <v>114</v>
      </c>
      <c r="L165" s="40"/>
      <c r="M165" s="209" t="s">
        <v>1</v>
      </c>
      <c r="N165" s="210" t="s">
        <v>38</v>
      </c>
      <c r="O165" s="87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3" t="s">
        <v>115</v>
      </c>
      <c r="AT165" s="213" t="s">
        <v>110</v>
      </c>
      <c r="AU165" s="213" t="s">
        <v>81</v>
      </c>
      <c r="AY165" s="13" t="s">
        <v>109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3" t="s">
        <v>81</v>
      </c>
      <c r="BK165" s="214">
        <f>ROUND(I165*H165,2)</f>
        <v>0</v>
      </c>
      <c r="BL165" s="13" t="s">
        <v>115</v>
      </c>
      <c r="BM165" s="213" t="s">
        <v>191</v>
      </c>
    </row>
    <row r="166" s="2" customFormat="1">
      <c r="A166" s="34"/>
      <c r="B166" s="35"/>
      <c r="C166" s="36"/>
      <c r="D166" s="215" t="s">
        <v>117</v>
      </c>
      <c r="E166" s="36"/>
      <c r="F166" s="216" t="s">
        <v>192</v>
      </c>
      <c r="G166" s="36"/>
      <c r="H166" s="36"/>
      <c r="I166" s="217"/>
      <c r="J166" s="36"/>
      <c r="K166" s="36"/>
      <c r="L166" s="40"/>
      <c r="M166" s="218"/>
      <c r="N166" s="219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117</v>
      </c>
      <c r="AU166" s="13" t="s">
        <v>81</v>
      </c>
    </row>
    <row r="167" s="2" customFormat="1" ht="24.15" customHeight="1">
      <c r="A167" s="34"/>
      <c r="B167" s="35"/>
      <c r="C167" s="202" t="s">
        <v>193</v>
      </c>
      <c r="D167" s="202" t="s">
        <v>110</v>
      </c>
      <c r="E167" s="203" t="s">
        <v>127</v>
      </c>
      <c r="F167" s="204" t="s">
        <v>128</v>
      </c>
      <c r="G167" s="205" t="s">
        <v>113</v>
      </c>
      <c r="H167" s="206">
        <v>1</v>
      </c>
      <c r="I167" s="207"/>
      <c r="J167" s="208">
        <f>ROUND(I167*H167,2)</f>
        <v>0</v>
      </c>
      <c r="K167" s="204" t="s">
        <v>114</v>
      </c>
      <c r="L167" s="40"/>
      <c r="M167" s="209" t="s">
        <v>1</v>
      </c>
      <c r="N167" s="210" t="s">
        <v>38</v>
      </c>
      <c r="O167" s="87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3" t="s">
        <v>115</v>
      </c>
      <c r="AT167" s="213" t="s">
        <v>110</v>
      </c>
      <c r="AU167" s="213" t="s">
        <v>81</v>
      </c>
      <c r="AY167" s="13" t="s">
        <v>109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3" t="s">
        <v>81</v>
      </c>
      <c r="BK167" s="214">
        <f>ROUND(I167*H167,2)</f>
        <v>0</v>
      </c>
      <c r="BL167" s="13" t="s">
        <v>115</v>
      </c>
      <c r="BM167" s="213" t="s">
        <v>194</v>
      </c>
    </row>
    <row r="168" s="2" customFormat="1">
      <c r="A168" s="34"/>
      <c r="B168" s="35"/>
      <c r="C168" s="36"/>
      <c r="D168" s="215" t="s">
        <v>117</v>
      </c>
      <c r="E168" s="36"/>
      <c r="F168" s="216" t="s">
        <v>195</v>
      </c>
      <c r="G168" s="36"/>
      <c r="H168" s="36"/>
      <c r="I168" s="217"/>
      <c r="J168" s="36"/>
      <c r="K168" s="36"/>
      <c r="L168" s="40"/>
      <c r="M168" s="218"/>
      <c r="N168" s="219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117</v>
      </c>
      <c r="AU168" s="13" t="s">
        <v>81</v>
      </c>
    </row>
    <row r="169" s="2" customFormat="1" ht="24.15" customHeight="1">
      <c r="A169" s="34"/>
      <c r="B169" s="35"/>
      <c r="C169" s="202" t="s">
        <v>196</v>
      </c>
      <c r="D169" s="202" t="s">
        <v>110</v>
      </c>
      <c r="E169" s="203" t="s">
        <v>197</v>
      </c>
      <c r="F169" s="204" t="s">
        <v>198</v>
      </c>
      <c r="G169" s="205" t="s">
        <v>113</v>
      </c>
      <c r="H169" s="206">
        <v>2</v>
      </c>
      <c r="I169" s="207"/>
      <c r="J169" s="208">
        <f>ROUND(I169*H169,2)</f>
        <v>0</v>
      </c>
      <c r="K169" s="204" t="s">
        <v>114</v>
      </c>
      <c r="L169" s="40"/>
      <c r="M169" s="209" t="s">
        <v>1</v>
      </c>
      <c r="N169" s="210" t="s">
        <v>38</v>
      </c>
      <c r="O169" s="87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3" t="s">
        <v>115</v>
      </c>
      <c r="AT169" s="213" t="s">
        <v>110</v>
      </c>
      <c r="AU169" s="213" t="s">
        <v>81</v>
      </c>
      <c r="AY169" s="13" t="s">
        <v>109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3" t="s">
        <v>81</v>
      </c>
      <c r="BK169" s="214">
        <f>ROUND(I169*H169,2)</f>
        <v>0</v>
      </c>
      <c r="BL169" s="13" t="s">
        <v>115</v>
      </c>
      <c r="BM169" s="213" t="s">
        <v>199</v>
      </c>
    </row>
    <row r="170" s="2" customFormat="1">
      <c r="A170" s="34"/>
      <c r="B170" s="35"/>
      <c r="C170" s="36"/>
      <c r="D170" s="215" t="s">
        <v>117</v>
      </c>
      <c r="E170" s="36"/>
      <c r="F170" s="216" t="s">
        <v>200</v>
      </c>
      <c r="G170" s="36"/>
      <c r="H170" s="36"/>
      <c r="I170" s="217"/>
      <c r="J170" s="36"/>
      <c r="K170" s="36"/>
      <c r="L170" s="40"/>
      <c r="M170" s="218"/>
      <c r="N170" s="219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117</v>
      </c>
      <c r="AU170" s="13" t="s">
        <v>81</v>
      </c>
    </row>
    <row r="171" s="2" customFormat="1" ht="24.15" customHeight="1">
      <c r="A171" s="34"/>
      <c r="B171" s="35"/>
      <c r="C171" s="202" t="s">
        <v>201</v>
      </c>
      <c r="D171" s="202" t="s">
        <v>110</v>
      </c>
      <c r="E171" s="203" t="s">
        <v>202</v>
      </c>
      <c r="F171" s="204" t="s">
        <v>203</v>
      </c>
      <c r="G171" s="205" t="s">
        <v>113</v>
      </c>
      <c r="H171" s="206">
        <v>2</v>
      </c>
      <c r="I171" s="207"/>
      <c r="J171" s="208">
        <f>ROUND(I171*H171,2)</f>
        <v>0</v>
      </c>
      <c r="K171" s="204" t="s">
        <v>114</v>
      </c>
      <c r="L171" s="40"/>
      <c r="M171" s="209" t="s">
        <v>1</v>
      </c>
      <c r="N171" s="210" t="s">
        <v>38</v>
      </c>
      <c r="O171" s="87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3" t="s">
        <v>115</v>
      </c>
      <c r="AT171" s="213" t="s">
        <v>110</v>
      </c>
      <c r="AU171" s="213" t="s">
        <v>81</v>
      </c>
      <c r="AY171" s="13" t="s">
        <v>109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3" t="s">
        <v>81</v>
      </c>
      <c r="BK171" s="214">
        <f>ROUND(I171*H171,2)</f>
        <v>0</v>
      </c>
      <c r="BL171" s="13" t="s">
        <v>115</v>
      </c>
      <c r="BM171" s="213" t="s">
        <v>204</v>
      </c>
    </row>
    <row r="172" s="2" customFormat="1">
      <c r="A172" s="34"/>
      <c r="B172" s="35"/>
      <c r="C172" s="36"/>
      <c r="D172" s="215" t="s">
        <v>117</v>
      </c>
      <c r="E172" s="36"/>
      <c r="F172" s="216" t="s">
        <v>200</v>
      </c>
      <c r="G172" s="36"/>
      <c r="H172" s="36"/>
      <c r="I172" s="217"/>
      <c r="J172" s="36"/>
      <c r="K172" s="36"/>
      <c r="L172" s="40"/>
      <c r="M172" s="218"/>
      <c r="N172" s="219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117</v>
      </c>
      <c r="AU172" s="13" t="s">
        <v>81</v>
      </c>
    </row>
    <row r="173" s="2" customFormat="1" ht="24.15" customHeight="1">
      <c r="A173" s="34"/>
      <c r="B173" s="35"/>
      <c r="C173" s="202" t="s">
        <v>205</v>
      </c>
      <c r="D173" s="202" t="s">
        <v>110</v>
      </c>
      <c r="E173" s="203" t="s">
        <v>197</v>
      </c>
      <c r="F173" s="204" t="s">
        <v>198</v>
      </c>
      <c r="G173" s="205" t="s">
        <v>113</v>
      </c>
      <c r="H173" s="206">
        <v>2</v>
      </c>
      <c r="I173" s="207"/>
      <c r="J173" s="208">
        <f>ROUND(I173*H173,2)</f>
        <v>0</v>
      </c>
      <c r="K173" s="204" t="s">
        <v>114</v>
      </c>
      <c r="L173" s="40"/>
      <c r="M173" s="209" t="s">
        <v>1</v>
      </c>
      <c r="N173" s="210" t="s">
        <v>38</v>
      </c>
      <c r="O173" s="87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3" t="s">
        <v>115</v>
      </c>
      <c r="AT173" s="213" t="s">
        <v>110</v>
      </c>
      <c r="AU173" s="213" t="s">
        <v>81</v>
      </c>
      <c r="AY173" s="13" t="s">
        <v>109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3" t="s">
        <v>81</v>
      </c>
      <c r="BK173" s="214">
        <f>ROUND(I173*H173,2)</f>
        <v>0</v>
      </c>
      <c r="BL173" s="13" t="s">
        <v>115</v>
      </c>
      <c r="BM173" s="213" t="s">
        <v>206</v>
      </c>
    </row>
    <row r="174" s="2" customFormat="1">
      <c r="A174" s="34"/>
      <c r="B174" s="35"/>
      <c r="C174" s="36"/>
      <c r="D174" s="215" t="s">
        <v>117</v>
      </c>
      <c r="E174" s="36"/>
      <c r="F174" s="216" t="s">
        <v>207</v>
      </c>
      <c r="G174" s="36"/>
      <c r="H174" s="36"/>
      <c r="I174" s="217"/>
      <c r="J174" s="36"/>
      <c r="K174" s="36"/>
      <c r="L174" s="40"/>
      <c r="M174" s="218"/>
      <c r="N174" s="219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117</v>
      </c>
      <c r="AU174" s="13" t="s">
        <v>81</v>
      </c>
    </row>
    <row r="175" s="2" customFormat="1" ht="24.15" customHeight="1">
      <c r="A175" s="34"/>
      <c r="B175" s="35"/>
      <c r="C175" s="202" t="s">
        <v>208</v>
      </c>
      <c r="D175" s="202" t="s">
        <v>110</v>
      </c>
      <c r="E175" s="203" t="s">
        <v>202</v>
      </c>
      <c r="F175" s="204" t="s">
        <v>203</v>
      </c>
      <c r="G175" s="205" t="s">
        <v>113</v>
      </c>
      <c r="H175" s="206">
        <v>8</v>
      </c>
      <c r="I175" s="207"/>
      <c r="J175" s="208">
        <f>ROUND(I175*H175,2)</f>
        <v>0</v>
      </c>
      <c r="K175" s="204" t="s">
        <v>114</v>
      </c>
      <c r="L175" s="40"/>
      <c r="M175" s="209" t="s">
        <v>1</v>
      </c>
      <c r="N175" s="210" t="s">
        <v>38</v>
      </c>
      <c r="O175" s="87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3" t="s">
        <v>115</v>
      </c>
      <c r="AT175" s="213" t="s">
        <v>110</v>
      </c>
      <c r="AU175" s="213" t="s">
        <v>81</v>
      </c>
      <c r="AY175" s="13" t="s">
        <v>109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3" t="s">
        <v>81</v>
      </c>
      <c r="BK175" s="214">
        <f>ROUND(I175*H175,2)</f>
        <v>0</v>
      </c>
      <c r="BL175" s="13" t="s">
        <v>115</v>
      </c>
      <c r="BM175" s="213" t="s">
        <v>209</v>
      </c>
    </row>
    <row r="176" s="2" customFormat="1">
      <c r="A176" s="34"/>
      <c r="B176" s="35"/>
      <c r="C176" s="36"/>
      <c r="D176" s="215" t="s">
        <v>117</v>
      </c>
      <c r="E176" s="36"/>
      <c r="F176" s="216" t="s">
        <v>207</v>
      </c>
      <c r="G176" s="36"/>
      <c r="H176" s="36"/>
      <c r="I176" s="217"/>
      <c r="J176" s="36"/>
      <c r="K176" s="36"/>
      <c r="L176" s="40"/>
      <c r="M176" s="218"/>
      <c r="N176" s="219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117</v>
      </c>
      <c r="AU176" s="13" t="s">
        <v>81</v>
      </c>
    </row>
    <row r="177" s="2" customFormat="1" ht="24.15" customHeight="1">
      <c r="A177" s="34"/>
      <c r="B177" s="35"/>
      <c r="C177" s="202" t="s">
        <v>210</v>
      </c>
      <c r="D177" s="202" t="s">
        <v>110</v>
      </c>
      <c r="E177" s="203" t="s">
        <v>197</v>
      </c>
      <c r="F177" s="204" t="s">
        <v>198</v>
      </c>
      <c r="G177" s="205" t="s">
        <v>113</v>
      </c>
      <c r="H177" s="206">
        <v>2</v>
      </c>
      <c r="I177" s="207"/>
      <c r="J177" s="208">
        <f>ROUND(I177*H177,2)</f>
        <v>0</v>
      </c>
      <c r="K177" s="204" t="s">
        <v>114</v>
      </c>
      <c r="L177" s="40"/>
      <c r="M177" s="209" t="s">
        <v>1</v>
      </c>
      <c r="N177" s="210" t="s">
        <v>38</v>
      </c>
      <c r="O177" s="87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3" t="s">
        <v>115</v>
      </c>
      <c r="AT177" s="213" t="s">
        <v>110</v>
      </c>
      <c r="AU177" s="213" t="s">
        <v>81</v>
      </c>
      <c r="AY177" s="13" t="s">
        <v>109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3" t="s">
        <v>81</v>
      </c>
      <c r="BK177" s="214">
        <f>ROUND(I177*H177,2)</f>
        <v>0</v>
      </c>
      <c r="BL177" s="13" t="s">
        <v>115</v>
      </c>
      <c r="BM177" s="213" t="s">
        <v>211</v>
      </c>
    </row>
    <row r="178" s="2" customFormat="1">
      <c r="A178" s="34"/>
      <c r="B178" s="35"/>
      <c r="C178" s="36"/>
      <c r="D178" s="215" t="s">
        <v>117</v>
      </c>
      <c r="E178" s="36"/>
      <c r="F178" s="216" t="s">
        <v>212</v>
      </c>
      <c r="G178" s="36"/>
      <c r="H178" s="36"/>
      <c r="I178" s="217"/>
      <c r="J178" s="36"/>
      <c r="K178" s="36"/>
      <c r="L178" s="40"/>
      <c r="M178" s="218"/>
      <c r="N178" s="219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117</v>
      </c>
      <c r="AU178" s="13" t="s">
        <v>81</v>
      </c>
    </row>
    <row r="179" s="2" customFormat="1" ht="24.15" customHeight="1">
      <c r="A179" s="34"/>
      <c r="B179" s="35"/>
      <c r="C179" s="202" t="s">
        <v>213</v>
      </c>
      <c r="D179" s="202" t="s">
        <v>110</v>
      </c>
      <c r="E179" s="203" t="s">
        <v>202</v>
      </c>
      <c r="F179" s="204" t="s">
        <v>203</v>
      </c>
      <c r="G179" s="205" t="s">
        <v>113</v>
      </c>
      <c r="H179" s="206">
        <v>6</v>
      </c>
      <c r="I179" s="207"/>
      <c r="J179" s="208">
        <f>ROUND(I179*H179,2)</f>
        <v>0</v>
      </c>
      <c r="K179" s="204" t="s">
        <v>114</v>
      </c>
      <c r="L179" s="40"/>
      <c r="M179" s="209" t="s">
        <v>1</v>
      </c>
      <c r="N179" s="210" t="s">
        <v>38</v>
      </c>
      <c r="O179" s="87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3" t="s">
        <v>115</v>
      </c>
      <c r="AT179" s="213" t="s">
        <v>110</v>
      </c>
      <c r="AU179" s="213" t="s">
        <v>81</v>
      </c>
      <c r="AY179" s="13" t="s">
        <v>109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3" t="s">
        <v>81</v>
      </c>
      <c r="BK179" s="214">
        <f>ROUND(I179*H179,2)</f>
        <v>0</v>
      </c>
      <c r="BL179" s="13" t="s">
        <v>115</v>
      </c>
      <c r="BM179" s="213" t="s">
        <v>214</v>
      </c>
    </row>
    <row r="180" s="2" customFormat="1">
      <c r="A180" s="34"/>
      <c r="B180" s="35"/>
      <c r="C180" s="36"/>
      <c r="D180" s="215" t="s">
        <v>117</v>
      </c>
      <c r="E180" s="36"/>
      <c r="F180" s="216" t="s">
        <v>212</v>
      </c>
      <c r="G180" s="36"/>
      <c r="H180" s="36"/>
      <c r="I180" s="217"/>
      <c r="J180" s="36"/>
      <c r="K180" s="36"/>
      <c r="L180" s="40"/>
      <c r="M180" s="218"/>
      <c r="N180" s="219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117</v>
      </c>
      <c r="AU180" s="13" t="s">
        <v>81</v>
      </c>
    </row>
    <row r="181" s="2" customFormat="1" ht="24.15" customHeight="1">
      <c r="A181" s="34"/>
      <c r="B181" s="35"/>
      <c r="C181" s="202" t="s">
        <v>215</v>
      </c>
      <c r="D181" s="202" t="s">
        <v>110</v>
      </c>
      <c r="E181" s="203" t="s">
        <v>162</v>
      </c>
      <c r="F181" s="204" t="s">
        <v>163</v>
      </c>
      <c r="G181" s="205" t="s">
        <v>113</v>
      </c>
      <c r="H181" s="206">
        <v>1</v>
      </c>
      <c r="I181" s="207"/>
      <c r="J181" s="208">
        <f>ROUND(I181*H181,2)</f>
        <v>0</v>
      </c>
      <c r="K181" s="204" t="s">
        <v>114</v>
      </c>
      <c r="L181" s="40"/>
      <c r="M181" s="209" t="s">
        <v>1</v>
      </c>
      <c r="N181" s="210" t="s">
        <v>38</v>
      </c>
      <c r="O181" s="87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3" t="s">
        <v>115</v>
      </c>
      <c r="AT181" s="213" t="s">
        <v>110</v>
      </c>
      <c r="AU181" s="213" t="s">
        <v>81</v>
      </c>
      <c r="AY181" s="13" t="s">
        <v>109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3" t="s">
        <v>81</v>
      </c>
      <c r="BK181" s="214">
        <f>ROUND(I181*H181,2)</f>
        <v>0</v>
      </c>
      <c r="BL181" s="13" t="s">
        <v>115</v>
      </c>
      <c r="BM181" s="213" t="s">
        <v>216</v>
      </c>
    </row>
    <row r="182" s="2" customFormat="1">
      <c r="A182" s="34"/>
      <c r="B182" s="35"/>
      <c r="C182" s="36"/>
      <c r="D182" s="215" t="s">
        <v>117</v>
      </c>
      <c r="E182" s="36"/>
      <c r="F182" s="216" t="s">
        <v>217</v>
      </c>
      <c r="G182" s="36"/>
      <c r="H182" s="36"/>
      <c r="I182" s="217"/>
      <c r="J182" s="36"/>
      <c r="K182" s="36"/>
      <c r="L182" s="40"/>
      <c r="M182" s="218"/>
      <c r="N182" s="219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117</v>
      </c>
      <c r="AU182" s="13" t="s">
        <v>81</v>
      </c>
    </row>
    <row r="183" s="2" customFormat="1" ht="24.15" customHeight="1">
      <c r="A183" s="34"/>
      <c r="B183" s="35"/>
      <c r="C183" s="202" t="s">
        <v>218</v>
      </c>
      <c r="D183" s="202" t="s">
        <v>110</v>
      </c>
      <c r="E183" s="203" t="s">
        <v>137</v>
      </c>
      <c r="F183" s="204" t="s">
        <v>138</v>
      </c>
      <c r="G183" s="205" t="s">
        <v>113</v>
      </c>
      <c r="H183" s="206">
        <v>1</v>
      </c>
      <c r="I183" s="207"/>
      <c r="J183" s="208">
        <f>ROUND(I183*H183,2)</f>
        <v>0</v>
      </c>
      <c r="K183" s="204" t="s">
        <v>114</v>
      </c>
      <c r="L183" s="40"/>
      <c r="M183" s="209" t="s">
        <v>1</v>
      </c>
      <c r="N183" s="210" t="s">
        <v>38</v>
      </c>
      <c r="O183" s="87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3" t="s">
        <v>115</v>
      </c>
      <c r="AT183" s="213" t="s">
        <v>110</v>
      </c>
      <c r="AU183" s="213" t="s">
        <v>81</v>
      </c>
      <c r="AY183" s="13" t="s">
        <v>109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3" t="s">
        <v>81</v>
      </c>
      <c r="BK183" s="214">
        <f>ROUND(I183*H183,2)</f>
        <v>0</v>
      </c>
      <c r="BL183" s="13" t="s">
        <v>115</v>
      </c>
      <c r="BM183" s="213" t="s">
        <v>219</v>
      </c>
    </row>
    <row r="184" s="2" customFormat="1">
      <c r="A184" s="34"/>
      <c r="B184" s="35"/>
      <c r="C184" s="36"/>
      <c r="D184" s="215" t="s">
        <v>117</v>
      </c>
      <c r="E184" s="36"/>
      <c r="F184" s="216" t="s">
        <v>220</v>
      </c>
      <c r="G184" s="36"/>
      <c r="H184" s="36"/>
      <c r="I184" s="217"/>
      <c r="J184" s="36"/>
      <c r="K184" s="36"/>
      <c r="L184" s="40"/>
      <c r="M184" s="218"/>
      <c r="N184" s="219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117</v>
      </c>
      <c r="AU184" s="13" t="s">
        <v>81</v>
      </c>
    </row>
    <row r="185" s="2" customFormat="1" ht="24.15" customHeight="1">
      <c r="A185" s="34"/>
      <c r="B185" s="35"/>
      <c r="C185" s="202" t="s">
        <v>221</v>
      </c>
      <c r="D185" s="202" t="s">
        <v>110</v>
      </c>
      <c r="E185" s="203" t="s">
        <v>137</v>
      </c>
      <c r="F185" s="204" t="s">
        <v>138</v>
      </c>
      <c r="G185" s="205" t="s">
        <v>113</v>
      </c>
      <c r="H185" s="206">
        <v>1</v>
      </c>
      <c r="I185" s="207"/>
      <c r="J185" s="208">
        <f>ROUND(I185*H185,2)</f>
        <v>0</v>
      </c>
      <c r="K185" s="204" t="s">
        <v>114</v>
      </c>
      <c r="L185" s="40"/>
      <c r="M185" s="209" t="s">
        <v>1</v>
      </c>
      <c r="N185" s="210" t="s">
        <v>38</v>
      </c>
      <c r="O185" s="87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3" t="s">
        <v>115</v>
      </c>
      <c r="AT185" s="213" t="s">
        <v>110</v>
      </c>
      <c r="AU185" s="213" t="s">
        <v>81</v>
      </c>
      <c r="AY185" s="13" t="s">
        <v>109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3" t="s">
        <v>81</v>
      </c>
      <c r="BK185" s="214">
        <f>ROUND(I185*H185,2)</f>
        <v>0</v>
      </c>
      <c r="BL185" s="13" t="s">
        <v>115</v>
      </c>
      <c r="BM185" s="213" t="s">
        <v>222</v>
      </c>
    </row>
    <row r="186" s="2" customFormat="1">
      <c r="A186" s="34"/>
      <c r="B186" s="35"/>
      <c r="C186" s="36"/>
      <c r="D186" s="215" t="s">
        <v>117</v>
      </c>
      <c r="E186" s="36"/>
      <c r="F186" s="216" t="s">
        <v>223</v>
      </c>
      <c r="G186" s="36"/>
      <c r="H186" s="36"/>
      <c r="I186" s="217"/>
      <c r="J186" s="36"/>
      <c r="K186" s="36"/>
      <c r="L186" s="40"/>
      <c r="M186" s="218"/>
      <c r="N186" s="219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117</v>
      </c>
      <c r="AU186" s="13" t="s">
        <v>81</v>
      </c>
    </row>
    <row r="187" s="2" customFormat="1" ht="37.8" customHeight="1">
      <c r="A187" s="34"/>
      <c r="B187" s="35"/>
      <c r="C187" s="202" t="s">
        <v>224</v>
      </c>
      <c r="D187" s="202" t="s">
        <v>110</v>
      </c>
      <c r="E187" s="203" t="s">
        <v>155</v>
      </c>
      <c r="F187" s="204" t="s">
        <v>156</v>
      </c>
      <c r="G187" s="205" t="s">
        <v>113</v>
      </c>
      <c r="H187" s="206">
        <v>2</v>
      </c>
      <c r="I187" s="207"/>
      <c r="J187" s="208">
        <f>ROUND(I187*H187,2)</f>
        <v>0</v>
      </c>
      <c r="K187" s="204" t="s">
        <v>114</v>
      </c>
      <c r="L187" s="40"/>
      <c r="M187" s="209" t="s">
        <v>1</v>
      </c>
      <c r="N187" s="210" t="s">
        <v>38</v>
      </c>
      <c r="O187" s="87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3" t="s">
        <v>115</v>
      </c>
      <c r="AT187" s="213" t="s">
        <v>110</v>
      </c>
      <c r="AU187" s="213" t="s">
        <v>81</v>
      </c>
      <c r="AY187" s="13" t="s">
        <v>109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3" t="s">
        <v>81</v>
      </c>
      <c r="BK187" s="214">
        <f>ROUND(I187*H187,2)</f>
        <v>0</v>
      </c>
      <c r="BL187" s="13" t="s">
        <v>115</v>
      </c>
      <c r="BM187" s="213" t="s">
        <v>225</v>
      </c>
    </row>
    <row r="188" s="2" customFormat="1">
      <c r="A188" s="34"/>
      <c r="B188" s="35"/>
      <c r="C188" s="36"/>
      <c r="D188" s="215" t="s">
        <v>117</v>
      </c>
      <c r="E188" s="36"/>
      <c r="F188" s="216" t="s">
        <v>223</v>
      </c>
      <c r="G188" s="36"/>
      <c r="H188" s="36"/>
      <c r="I188" s="217"/>
      <c r="J188" s="36"/>
      <c r="K188" s="36"/>
      <c r="L188" s="40"/>
      <c r="M188" s="218"/>
      <c r="N188" s="219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117</v>
      </c>
      <c r="AU188" s="13" t="s">
        <v>81</v>
      </c>
    </row>
    <row r="189" s="2" customFormat="1" ht="24.15" customHeight="1">
      <c r="A189" s="34"/>
      <c r="B189" s="35"/>
      <c r="C189" s="202" t="s">
        <v>226</v>
      </c>
      <c r="D189" s="202" t="s">
        <v>110</v>
      </c>
      <c r="E189" s="203" t="s">
        <v>197</v>
      </c>
      <c r="F189" s="204" t="s">
        <v>198</v>
      </c>
      <c r="G189" s="205" t="s">
        <v>113</v>
      </c>
      <c r="H189" s="206">
        <v>2</v>
      </c>
      <c r="I189" s="207"/>
      <c r="J189" s="208">
        <f>ROUND(I189*H189,2)</f>
        <v>0</v>
      </c>
      <c r="K189" s="204" t="s">
        <v>114</v>
      </c>
      <c r="L189" s="40"/>
      <c r="M189" s="209" t="s">
        <v>1</v>
      </c>
      <c r="N189" s="210" t="s">
        <v>38</v>
      </c>
      <c r="O189" s="87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3" t="s">
        <v>115</v>
      </c>
      <c r="AT189" s="213" t="s">
        <v>110</v>
      </c>
      <c r="AU189" s="213" t="s">
        <v>81</v>
      </c>
      <c r="AY189" s="13" t="s">
        <v>109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3" t="s">
        <v>81</v>
      </c>
      <c r="BK189" s="214">
        <f>ROUND(I189*H189,2)</f>
        <v>0</v>
      </c>
      <c r="BL189" s="13" t="s">
        <v>115</v>
      </c>
      <c r="BM189" s="213" t="s">
        <v>227</v>
      </c>
    </row>
    <row r="190" s="2" customFormat="1">
      <c r="A190" s="34"/>
      <c r="B190" s="35"/>
      <c r="C190" s="36"/>
      <c r="D190" s="215" t="s">
        <v>117</v>
      </c>
      <c r="E190" s="36"/>
      <c r="F190" s="216" t="s">
        <v>228</v>
      </c>
      <c r="G190" s="36"/>
      <c r="H190" s="36"/>
      <c r="I190" s="217"/>
      <c r="J190" s="36"/>
      <c r="K190" s="36"/>
      <c r="L190" s="40"/>
      <c r="M190" s="218"/>
      <c r="N190" s="219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117</v>
      </c>
      <c r="AU190" s="13" t="s">
        <v>81</v>
      </c>
    </row>
    <row r="191" s="2" customFormat="1" ht="24.15" customHeight="1">
      <c r="A191" s="34"/>
      <c r="B191" s="35"/>
      <c r="C191" s="202" t="s">
        <v>229</v>
      </c>
      <c r="D191" s="202" t="s">
        <v>110</v>
      </c>
      <c r="E191" s="203" t="s">
        <v>162</v>
      </c>
      <c r="F191" s="204" t="s">
        <v>163</v>
      </c>
      <c r="G191" s="205" t="s">
        <v>113</v>
      </c>
      <c r="H191" s="206">
        <v>1</v>
      </c>
      <c r="I191" s="207"/>
      <c r="J191" s="208">
        <f>ROUND(I191*H191,2)</f>
        <v>0</v>
      </c>
      <c r="K191" s="204" t="s">
        <v>114</v>
      </c>
      <c r="L191" s="40"/>
      <c r="M191" s="209" t="s">
        <v>1</v>
      </c>
      <c r="N191" s="210" t="s">
        <v>38</v>
      </c>
      <c r="O191" s="87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3" t="s">
        <v>115</v>
      </c>
      <c r="AT191" s="213" t="s">
        <v>110</v>
      </c>
      <c r="AU191" s="213" t="s">
        <v>81</v>
      </c>
      <c r="AY191" s="13" t="s">
        <v>109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3" t="s">
        <v>81</v>
      </c>
      <c r="BK191" s="214">
        <f>ROUND(I191*H191,2)</f>
        <v>0</v>
      </c>
      <c r="BL191" s="13" t="s">
        <v>115</v>
      </c>
      <c r="BM191" s="213" t="s">
        <v>230</v>
      </c>
    </row>
    <row r="192" s="2" customFormat="1">
      <c r="A192" s="34"/>
      <c r="B192" s="35"/>
      <c r="C192" s="36"/>
      <c r="D192" s="215" t="s">
        <v>117</v>
      </c>
      <c r="E192" s="36"/>
      <c r="F192" s="216" t="s">
        <v>231</v>
      </c>
      <c r="G192" s="36"/>
      <c r="H192" s="36"/>
      <c r="I192" s="217"/>
      <c r="J192" s="36"/>
      <c r="K192" s="36"/>
      <c r="L192" s="40"/>
      <c r="M192" s="218"/>
      <c r="N192" s="219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117</v>
      </c>
      <c r="AU192" s="13" t="s">
        <v>81</v>
      </c>
    </row>
    <row r="193" s="2" customFormat="1" ht="24.15" customHeight="1">
      <c r="A193" s="34"/>
      <c r="B193" s="35"/>
      <c r="C193" s="202" t="s">
        <v>232</v>
      </c>
      <c r="D193" s="202" t="s">
        <v>110</v>
      </c>
      <c r="E193" s="203" t="s">
        <v>137</v>
      </c>
      <c r="F193" s="204" t="s">
        <v>138</v>
      </c>
      <c r="G193" s="205" t="s">
        <v>113</v>
      </c>
      <c r="H193" s="206">
        <v>1</v>
      </c>
      <c r="I193" s="207"/>
      <c r="J193" s="208">
        <f>ROUND(I193*H193,2)</f>
        <v>0</v>
      </c>
      <c r="K193" s="204" t="s">
        <v>114</v>
      </c>
      <c r="L193" s="40"/>
      <c r="M193" s="209" t="s">
        <v>1</v>
      </c>
      <c r="N193" s="210" t="s">
        <v>38</v>
      </c>
      <c r="O193" s="87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3" t="s">
        <v>115</v>
      </c>
      <c r="AT193" s="213" t="s">
        <v>110</v>
      </c>
      <c r="AU193" s="213" t="s">
        <v>81</v>
      </c>
      <c r="AY193" s="13" t="s">
        <v>109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3" t="s">
        <v>81</v>
      </c>
      <c r="BK193" s="214">
        <f>ROUND(I193*H193,2)</f>
        <v>0</v>
      </c>
      <c r="BL193" s="13" t="s">
        <v>115</v>
      </c>
      <c r="BM193" s="213" t="s">
        <v>233</v>
      </c>
    </row>
    <row r="194" s="2" customFormat="1">
      <c r="A194" s="34"/>
      <c r="B194" s="35"/>
      <c r="C194" s="36"/>
      <c r="D194" s="215" t="s">
        <v>117</v>
      </c>
      <c r="E194" s="36"/>
      <c r="F194" s="216" t="s">
        <v>234</v>
      </c>
      <c r="G194" s="36"/>
      <c r="H194" s="36"/>
      <c r="I194" s="217"/>
      <c r="J194" s="36"/>
      <c r="K194" s="36"/>
      <c r="L194" s="40"/>
      <c r="M194" s="218"/>
      <c r="N194" s="219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117</v>
      </c>
      <c r="AU194" s="13" t="s">
        <v>81</v>
      </c>
    </row>
    <row r="195" s="2" customFormat="1" ht="37.8" customHeight="1">
      <c r="A195" s="34"/>
      <c r="B195" s="35"/>
      <c r="C195" s="202" t="s">
        <v>235</v>
      </c>
      <c r="D195" s="202" t="s">
        <v>110</v>
      </c>
      <c r="E195" s="203" t="s">
        <v>155</v>
      </c>
      <c r="F195" s="204" t="s">
        <v>156</v>
      </c>
      <c r="G195" s="205" t="s">
        <v>113</v>
      </c>
      <c r="H195" s="206">
        <v>3</v>
      </c>
      <c r="I195" s="207"/>
      <c r="J195" s="208">
        <f>ROUND(I195*H195,2)</f>
        <v>0</v>
      </c>
      <c r="K195" s="204" t="s">
        <v>114</v>
      </c>
      <c r="L195" s="40"/>
      <c r="M195" s="209" t="s">
        <v>1</v>
      </c>
      <c r="N195" s="210" t="s">
        <v>38</v>
      </c>
      <c r="O195" s="87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3" t="s">
        <v>115</v>
      </c>
      <c r="AT195" s="213" t="s">
        <v>110</v>
      </c>
      <c r="AU195" s="213" t="s">
        <v>81</v>
      </c>
      <c r="AY195" s="13" t="s">
        <v>109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3" t="s">
        <v>81</v>
      </c>
      <c r="BK195" s="214">
        <f>ROUND(I195*H195,2)</f>
        <v>0</v>
      </c>
      <c r="BL195" s="13" t="s">
        <v>115</v>
      </c>
      <c r="BM195" s="213" t="s">
        <v>236</v>
      </c>
    </row>
    <row r="196" s="2" customFormat="1">
      <c r="A196" s="34"/>
      <c r="B196" s="35"/>
      <c r="C196" s="36"/>
      <c r="D196" s="215" t="s">
        <v>117</v>
      </c>
      <c r="E196" s="36"/>
      <c r="F196" s="216" t="s">
        <v>234</v>
      </c>
      <c r="G196" s="36"/>
      <c r="H196" s="36"/>
      <c r="I196" s="217"/>
      <c r="J196" s="36"/>
      <c r="K196" s="36"/>
      <c r="L196" s="40"/>
      <c r="M196" s="218"/>
      <c r="N196" s="219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117</v>
      </c>
      <c r="AU196" s="13" t="s">
        <v>81</v>
      </c>
    </row>
    <row r="197" s="2" customFormat="1" ht="24.15" customHeight="1">
      <c r="A197" s="34"/>
      <c r="B197" s="35"/>
      <c r="C197" s="202" t="s">
        <v>237</v>
      </c>
      <c r="D197" s="202" t="s">
        <v>110</v>
      </c>
      <c r="E197" s="203" t="s">
        <v>137</v>
      </c>
      <c r="F197" s="204" t="s">
        <v>138</v>
      </c>
      <c r="G197" s="205" t="s">
        <v>113</v>
      </c>
      <c r="H197" s="206">
        <v>1</v>
      </c>
      <c r="I197" s="207"/>
      <c r="J197" s="208">
        <f>ROUND(I197*H197,2)</f>
        <v>0</v>
      </c>
      <c r="K197" s="204" t="s">
        <v>114</v>
      </c>
      <c r="L197" s="40"/>
      <c r="M197" s="209" t="s">
        <v>1</v>
      </c>
      <c r="N197" s="210" t="s">
        <v>38</v>
      </c>
      <c r="O197" s="87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3" t="s">
        <v>115</v>
      </c>
      <c r="AT197" s="213" t="s">
        <v>110</v>
      </c>
      <c r="AU197" s="213" t="s">
        <v>81</v>
      </c>
      <c r="AY197" s="13" t="s">
        <v>109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3" t="s">
        <v>81</v>
      </c>
      <c r="BK197" s="214">
        <f>ROUND(I197*H197,2)</f>
        <v>0</v>
      </c>
      <c r="BL197" s="13" t="s">
        <v>115</v>
      </c>
      <c r="BM197" s="213" t="s">
        <v>238</v>
      </c>
    </row>
    <row r="198" s="2" customFormat="1">
      <c r="A198" s="34"/>
      <c r="B198" s="35"/>
      <c r="C198" s="36"/>
      <c r="D198" s="215" t="s">
        <v>117</v>
      </c>
      <c r="E198" s="36"/>
      <c r="F198" s="216" t="s">
        <v>239</v>
      </c>
      <c r="G198" s="36"/>
      <c r="H198" s="36"/>
      <c r="I198" s="217"/>
      <c r="J198" s="36"/>
      <c r="K198" s="36"/>
      <c r="L198" s="40"/>
      <c r="M198" s="218"/>
      <c r="N198" s="219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117</v>
      </c>
      <c r="AU198" s="13" t="s">
        <v>81</v>
      </c>
    </row>
    <row r="199" s="2" customFormat="1" ht="24.15" customHeight="1">
      <c r="A199" s="34"/>
      <c r="B199" s="35"/>
      <c r="C199" s="202" t="s">
        <v>240</v>
      </c>
      <c r="D199" s="202" t="s">
        <v>110</v>
      </c>
      <c r="E199" s="203" t="s">
        <v>127</v>
      </c>
      <c r="F199" s="204" t="s">
        <v>128</v>
      </c>
      <c r="G199" s="205" t="s">
        <v>113</v>
      </c>
      <c r="H199" s="206">
        <v>1</v>
      </c>
      <c r="I199" s="207"/>
      <c r="J199" s="208">
        <f>ROUND(I199*H199,2)</f>
        <v>0</v>
      </c>
      <c r="K199" s="204" t="s">
        <v>114</v>
      </c>
      <c r="L199" s="40"/>
      <c r="M199" s="209" t="s">
        <v>1</v>
      </c>
      <c r="N199" s="210" t="s">
        <v>38</v>
      </c>
      <c r="O199" s="87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3" t="s">
        <v>115</v>
      </c>
      <c r="AT199" s="213" t="s">
        <v>110</v>
      </c>
      <c r="AU199" s="213" t="s">
        <v>81</v>
      </c>
      <c r="AY199" s="13" t="s">
        <v>109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3" t="s">
        <v>81</v>
      </c>
      <c r="BK199" s="214">
        <f>ROUND(I199*H199,2)</f>
        <v>0</v>
      </c>
      <c r="BL199" s="13" t="s">
        <v>115</v>
      </c>
      <c r="BM199" s="213" t="s">
        <v>241</v>
      </c>
    </row>
    <row r="200" s="2" customFormat="1">
      <c r="A200" s="34"/>
      <c r="B200" s="35"/>
      <c r="C200" s="36"/>
      <c r="D200" s="215" t="s">
        <v>117</v>
      </c>
      <c r="E200" s="36"/>
      <c r="F200" s="216" t="s">
        <v>242</v>
      </c>
      <c r="G200" s="36"/>
      <c r="H200" s="36"/>
      <c r="I200" s="217"/>
      <c r="J200" s="36"/>
      <c r="K200" s="36"/>
      <c r="L200" s="40"/>
      <c r="M200" s="218"/>
      <c r="N200" s="219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117</v>
      </c>
      <c r="AU200" s="13" t="s">
        <v>81</v>
      </c>
    </row>
    <row r="201" s="2" customFormat="1" ht="24.15" customHeight="1">
      <c r="A201" s="34"/>
      <c r="B201" s="35"/>
      <c r="C201" s="202" t="s">
        <v>243</v>
      </c>
      <c r="D201" s="202" t="s">
        <v>110</v>
      </c>
      <c r="E201" s="203" t="s">
        <v>137</v>
      </c>
      <c r="F201" s="204" t="s">
        <v>138</v>
      </c>
      <c r="G201" s="205" t="s">
        <v>113</v>
      </c>
      <c r="H201" s="206">
        <v>1</v>
      </c>
      <c r="I201" s="207"/>
      <c r="J201" s="208">
        <f>ROUND(I201*H201,2)</f>
        <v>0</v>
      </c>
      <c r="K201" s="204" t="s">
        <v>114</v>
      </c>
      <c r="L201" s="40"/>
      <c r="M201" s="209" t="s">
        <v>1</v>
      </c>
      <c r="N201" s="210" t="s">
        <v>38</v>
      </c>
      <c r="O201" s="87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3" t="s">
        <v>115</v>
      </c>
      <c r="AT201" s="213" t="s">
        <v>110</v>
      </c>
      <c r="AU201" s="213" t="s">
        <v>81</v>
      </c>
      <c r="AY201" s="13" t="s">
        <v>109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3" t="s">
        <v>81</v>
      </c>
      <c r="BK201" s="214">
        <f>ROUND(I201*H201,2)</f>
        <v>0</v>
      </c>
      <c r="BL201" s="13" t="s">
        <v>115</v>
      </c>
      <c r="BM201" s="213" t="s">
        <v>244</v>
      </c>
    </row>
    <row r="202" s="2" customFormat="1">
      <c r="A202" s="34"/>
      <c r="B202" s="35"/>
      <c r="C202" s="36"/>
      <c r="D202" s="215" t="s">
        <v>117</v>
      </c>
      <c r="E202" s="36"/>
      <c r="F202" s="216" t="s">
        <v>245</v>
      </c>
      <c r="G202" s="36"/>
      <c r="H202" s="36"/>
      <c r="I202" s="217"/>
      <c r="J202" s="36"/>
      <c r="K202" s="36"/>
      <c r="L202" s="40"/>
      <c r="M202" s="218"/>
      <c r="N202" s="219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117</v>
      </c>
      <c r="AU202" s="13" t="s">
        <v>81</v>
      </c>
    </row>
    <row r="203" s="2" customFormat="1" ht="37.8" customHeight="1">
      <c r="A203" s="34"/>
      <c r="B203" s="35"/>
      <c r="C203" s="202" t="s">
        <v>246</v>
      </c>
      <c r="D203" s="202" t="s">
        <v>110</v>
      </c>
      <c r="E203" s="203" t="s">
        <v>155</v>
      </c>
      <c r="F203" s="204" t="s">
        <v>156</v>
      </c>
      <c r="G203" s="205" t="s">
        <v>113</v>
      </c>
      <c r="H203" s="206">
        <v>7</v>
      </c>
      <c r="I203" s="207"/>
      <c r="J203" s="208">
        <f>ROUND(I203*H203,2)</f>
        <v>0</v>
      </c>
      <c r="K203" s="204" t="s">
        <v>114</v>
      </c>
      <c r="L203" s="40"/>
      <c r="M203" s="209" t="s">
        <v>1</v>
      </c>
      <c r="N203" s="210" t="s">
        <v>38</v>
      </c>
      <c r="O203" s="87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3" t="s">
        <v>115</v>
      </c>
      <c r="AT203" s="213" t="s">
        <v>110</v>
      </c>
      <c r="AU203" s="213" t="s">
        <v>81</v>
      </c>
      <c r="AY203" s="13" t="s">
        <v>109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3" t="s">
        <v>81</v>
      </c>
      <c r="BK203" s="214">
        <f>ROUND(I203*H203,2)</f>
        <v>0</v>
      </c>
      <c r="BL203" s="13" t="s">
        <v>115</v>
      </c>
      <c r="BM203" s="213" t="s">
        <v>247</v>
      </c>
    </row>
    <row r="204" s="2" customFormat="1">
      <c r="A204" s="34"/>
      <c r="B204" s="35"/>
      <c r="C204" s="36"/>
      <c r="D204" s="215" t="s">
        <v>117</v>
      </c>
      <c r="E204" s="36"/>
      <c r="F204" s="216" t="s">
        <v>245</v>
      </c>
      <c r="G204" s="36"/>
      <c r="H204" s="36"/>
      <c r="I204" s="217"/>
      <c r="J204" s="36"/>
      <c r="K204" s="36"/>
      <c r="L204" s="40"/>
      <c r="M204" s="218"/>
      <c r="N204" s="219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117</v>
      </c>
      <c r="AU204" s="13" t="s">
        <v>81</v>
      </c>
    </row>
    <row r="205" s="2" customFormat="1" ht="24.15" customHeight="1">
      <c r="A205" s="34"/>
      <c r="B205" s="35"/>
      <c r="C205" s="202" t="s">
        <v>248</v>
      </c>
      <c r="D205" s="202" t="s">
        <v>110</v>
      </c>
      <c r="E205" s="203" t="s">
        <v>162</v>
      </c>
      <c r="F205" s="204" t="s">
        <v>163</v>
      </c>
      <c r="G205" s="205" t="s">
        <v>113</v>
      </c>
      <c r="H205" s="206">
        <v>1</v>
      </c>
      <c r="I205" s="207"/>
      <c r="J205" s="208">
        <f>ROUND(I205*H205,2)</f>
        <v>0</v>
      </c>
      <c r="K205" s="204" t="s">
        <v>114</v>
      </c>
      <c r="L205" s="40"/>
      <c r="M205" s="209" t="s">
        <v>1</v>
      </c>
      <c r="N205" s="210" t="s">
        <v>38</v>
      </c>
      <c r="O205" s="87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3" t="s">
        <v>115</v>
      </c>
      <c r="AT205" s="213" t="s">
        <v>110</v>
      </c>
      <c r="AU205" s="213" t="s">
        <v>81</v>
      </c>
      <c r="AY205" s="13" t="s">
        <v>109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3" t="s">
        <v>81</v>
      </c>
      <c r="BK205" s="214">
        <f>ROUND(I205*H205,2)</f>
        <v>0</v>
      </c>
      <c r="BL205" s="13" t="s">
        <v>115</v>
      </c>
      <c r="BM205" s="213" t="s">
        <v>249</v>
      </c>
    </row>
    <row r="206" s="2" customFormat="1">
      <c r="A206" s="34"/>
      <c r="B206" s="35"/>
      <c r="C206" s="36"/>
      <c r="D206" s="215" t="s">
        <v>117</v>
      </c>
      <c r="E206" s="36"/>
      <c r="F206" s="216" t="s">
        <v>250</v>
      </c>
      <c r="G206" s="36"/>
      <c r="H206" s="36"/>
      <c r="I206" s="217"/>
      <c r="J206" s="36"/>
      <c r="K206" s="36"/>
      <c r="L206" s="40"/>
      <c r="M206" s="218"/>
      <c r="N206" s="219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117</v>
      </c>
      <c r="AU206" s="13" t="s">
        <v>81</v>
      </c>
    </row>
    <row r="207" s="2" customFormat="1" ht="24.15" customHeight="1">
      <c r="A207" s="34"/>
      <c r="B207" s="35"/>
      <c r="C207" s="202" t="s">
        <v>251</v>
      </c>
      <c r="D207" s="202" t="s">
        <v>110</v>
      </c>
      <c r="E207" s="203" t="s">
        <v>197</v>
      </c>
      <c r="F207" s="204" t="s">
        <v>198</v>
      </c>
      <c r="G207" s="205" t="s">
        <v>113</v>
      </c>
      <c r="H207" s="206">
        <v>2</v>
      </c>
      <c r="I207" s="207"/>
      <c r="J207" s="208">
        <f>ROUND(I207*H207,2)</f>
        <v>0</v>
      </c>
      <c r="K207" s="204" t="s">
        <v>114</v>
      </c>
      <c r="L207" s="40"/>
      <c r="M207" s="209" t="s">
        <v>1</v>
      </c>
      <c r="N207" s="210" t="s">
        <v>38</v>
      </c>
      <c r="O207" s="87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3" t="s">
        <v>115</v>
      </c>
      <c r="AT207" s="213" t="s">
        <v>110</v>
      </c>
      <c r="AU207" s="213" t="s">
        <v>81</v>
      </c>
      <c r="AY207" s="13" t="s">
        <v>109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3" t="s">
        <v>81</v>
      </c>
      <c r="BK207" s="214">
        <f>ROUND(I207*H207,2)</f>
        <v>0</v>
      </c>
      <c r="BL207" s="13" t="s">
        <v>115</v>
      </c>
      <c r="BM207" s="213" t="s">
        <v>252</v>
      </c>
    </row>
    <row r="208" s="2" customFormat="1">
      <c r="A208" s="34"/>
      <c r="B208" s="35"/>
      <c r="C208" s="36"/>
      <c r="D208" s="215" t="s">
        <v>117</v>
      </c>
      <c r="E208" s="36"/>
      <c r="F208" s="216" t="s">
        <v>253</v>
      </c>
      <c r="G208" s="36"/>
      <c r="H208" s="36"/>
      <c r="I208" s="217"/>
      <c r="J208" s="36"/>
      <c r="K208" s="36"/>
      <c r="L208" s="40"/>
      <c r="M208" s="218"/>
      <c r="N208" s="219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117</v>
      </c>
      <c r="AU208" s="13" t="s">
        <v>81</v>
      </c>
    </row>
    <row r="209" s="2" customFormat="1" ht="24.15" customHeight="1">
      <c r="A209" s="34"/>
      <c r="B209" s="35"/>
      <c r="C209" s="202" t="s">
        <v>254</v>
      </c>
      <c r="D209" s="202" t="s">
        <v>110</v>
      </c>
      <c r="E209" s="203" t="s">
        <v>132</v>
      </c>
      <c r="F209" s="204" t="s">
        <v>133</v>
      </c>
      <c r="G209" s="205" t="s">
        <v>113</v>
      </c>
      <c r="H209" s="206">
        <v>1</v>
      </c>
      <c r="I209" s="207"/>
      <c r="J209" s="208">
        <f>ROUND(I209*H209,2)</f>
        <v>0</v>
      </c>
      <c r="K209" s="204" t="s">
        <v>114</v>
      </c>
      <c r="L209" s="40"/>
      <c r="M209" s="209" t="s">
        <v>1</v>
      </c>
      <c r="N209" s="210" t="s">
        <v>38</v>
      </c>
      <c r="O209" s="87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3" t="s">
        <v>115</v>
      </c>
      <c r="AT209" s="213" t="s">
        <v>110</v>
      </c>
      <c r="AU209" s="213" t="s">
        <v>81</v>
      </c>
      <c r="AY209" s="13" t="s">
        <v>109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3" t="s">
        <v>81</v>
      </c>
      <c r="BK209" s="214">
        <f>ROUND(I209*H209,2)</f>
        <v>0</v>
      </c>
      <c r="BL209" s="13" t="s">
        <v>115</v>
      </c>
      <c r="BM209" s="213" t="s">
        <v>255</v>
      </c>
    </row>
    <row r="210" s="2" customFormat="1">
      <c r="A210" s="34"/>
      <c r="B210" s="35"/>
      <c r="C210" s="36"/>
      <c r="D210" s="215" t="s">
        <v>117</v>
      </c>
      <c r="E210" s="36"/>
      <c r="F210" s="216" t="s">
        <v>256</v>
      </c>
      <c r="G210" s="36"/>
      <c r="H210" s="36"/>
      <c r="I210" s="217"/>
      <c r="J210" s="36"/>
      <c r="K210" s="36"/>
      <c r="L210" s="40"/>
      <c r="M210" s="218"/>
      <c r="N210" s="219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117</v>
      </c>
      <c r="AU210" s="13" t="s">
        <v>81</v>
      </c>
    </row>
    <row r="211" s="2" customFormat="1" ht="24.15" customHeight="1">
      <c r="A211" s="34"/>
      <c r="B211" s="35"/>
      <c r="C211" s="202" t="s">
        <v>257</v>
      </c>
      <c r="D211" s="202" t="s">
        <v>110</v>
      </c>
      <c r="E211" s="203" t="s">
        <v>162</v>
      </c>
      <c r="F211" s="204" t="s">
        <v>163</v>
      </c>
      <c r="G211" s="205" t="s">
        <v>113</v>
      </c>
      <c r="H211" s="206">
        <v>1</v>
      </c>
      <c r="I211" s="207"/>
      <c r="J211" s="208">
        <f>ROUND(I211*H211,2)</f>
        <v>0</v>
      </c>
      <c r="K211" s="204" t="s">
        <v>114</v>
      </c>
      <c r="L211" s="40"/>
      <c r="M211" s="209" t="s">
        <v>1</v>
      </c>
      <c r="N211" s="210" t="s">
        <v>38</v>
      </c>
      <c r="O211" s="87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3" t="s">
        <v>115</v>
      </c>
      <c r="AT211" s="213" t="s">
        <v>110</v>
      </c>
      <c r="AU211" s="213" t="s">
        <v>81</v>
      </c>
      <c r="AY211" s="13" t="s">
        <v>109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3" t="s">
        <v>81</v>
      </c>
      <c r="BK211" s="214">
        <f>ROUND(I211*H211,2)</f>
        <v>0</v>
      </c>
      <c r="BL211" s="13" t="s">
        <v>115</v>
      </c>
      <c r="BM211" s="213" t="s">
        <v>258</v>
      </c>
    </row>
    <row r="212" s="2" customFormat="1">
      <c r="A212" s="34"/>
      <c r="B212" s="35"/>
      <c r="C212" s="36"/>
      <c r="D212" s="215" t="s">
        <v>117</v>
      </c>
      <c r="E212" s="36"/>
      <c r="F212" s="216" t="s">
        <v>259</v>
      </c>
      <c r="G212" s="36"/>
      <c r="H212" s="36"/>
      <c r="I212" s="217"/>
      <c r="J212" s="36"/>
      <c r="K212" s="36"/>
      <c r="L212" s="40"/>
      <c r="M212" s="218"/>
      <c r="N212" s="219"/>
      <c r="O212" s="87"/>
      <c r="P212" s="87"/>
      <c r="Q212" s="87"/>
      <c r="R212" s="87"/>
      <c r="S212" s="87"/>
      <c r="T212" s="88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117</v>
      </c>
      <c r="AU212" s="13" t="s">
        <v>81</v>
      </c>
    </row>
    <row r="213" s="2" customFormat="1" ht="24.15" customHeight="1">
      <c r="A213" s="34"/>
      <c r="B213" s="35"/>
      <c r="C213" s="202" t="s">
        <v>260</v>
      </c>
      <c r="D213" s="202" t="s">
        <v>110</v>
      </c>
      <c r="E213" s="203" t="s">
        <v>197</v>
      </c>
      <c r="F213" s="204" t="s">
        <v>198</v>
      </c>
      <c r="G213" s="205" t="s">
        <v>113</v>
      </c>
      <c r="H213" s="206">
        <v>2</v>
      </c>
      <c r="I213" s="207"/>
      <c r="J213" s="208">
        <f>ROUND(I213*H213,2)</f>
        <v>0</v>
      </c>
      <c r="K213" s="204" t="s">
        <v>114</v>
      </c>
      <c r="L213" s="40"/>
      <c r="M213" s="209" t="s">
        <v>1</v>
      </c>
      <c r="N213" s="210" t="s">
        <v>38</v>
      </c>
      <c r="O213" s="87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3" t="s">
        <v>115</v>
      </c>
      <c r="AT213" s="213" t="s">
        <v>110</v>
      </c>
      <c r="AU213" s="213" t="s">
        <v>81</v>
      </c>
      <c r="AY213" s="13" t="s">
        <v>109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3" t="s">
        <v>81</v>
      </c>
      <c r="BK213" s="214">
        <f>ROUND(I213*H213,2)</f>
        <v>0</v>
      </c>
      <c r="BL213" s="13" t="s">
        <v>115</v>
      </c>
      <c r="BM213" s="213" t="s">
        <v>261</v>
      </c>
    </row>
    <row r="214" s="2" customFormat="1">
      <c r="A214" s="34"/>
      <c r="B214" s="35"/>
      <c r="C214" s="36"/>
      <c r="D214" s="215" t="s">
        <v>117</v>
      </c>
      <c r="E214" s="36"/>
      <c r="F214" s="216" t="s">
        <v>262</v>
      </c>
      <c r="G214" s="36"/>
      <c r="H214" s="36"/>
      <c r="I214" s="217"/>
      <c r="J214" s="36"/>
      <c r="K214" s="36"/>
      <c r="L214" s="40"/>
      <c r="M214" s="218"/>
      <c r="N214" s="219"/>
      <c r="O214" s="87"/>
      <c r="P214" s="87"/>
      <c r="Q214" s="87"/>
      <c r="R214" s="87"/>
      <c r="S214" s="87"/>
      <c r="T214" s="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117</v>
      </c>
      <c r="AU214" s="13" t="s">
        <v>81</v>
      </c>
    </row>
    <row r="215" s="2" customFormat="1" ht="24.15" customHeight="1">
      <c r="A215" s="34"/>
      <c r="B215" s="35"/>
      <c r="C215" s="202" t="s">
        <v>263</v>
      </c>
      <c r="D215" s="202" t="s">
        <v>110</v>
      </c>
      <c r="E215" s="203" t="s">
        <v>202</v>
      </c>
      <c r="F215" s="204" t="s">
        <v>203</v>
      </c>
      <c r="G215" s="205" t="s">
        <v>113</v>
      </c>
      <c r="H215" s="206">
        <v>12</v>
      </c>
      <c r="I215" s="207"/>
      <c r="J215" s="208">
        <f>ROUND(I215*H215,2)</f>
        <v>0</v>
      </c>
      <c r="K215" s="204" t="s">
        <v>114</v>
      </c>
      <c r="L215" s="40"/>
      <c r="M215" s="209" t="s">
        <v>1</v>
      </c>
      <c r="N215" s="210" t="s">
        <v>38</v>
      </c>
      <c r="O215" s="87"/>
      <c r="P215" s="211">
        <f>O215*H215</f>
        <v>0</v>
      </c>
      <c r="Q215" s="211">
        <v>0</v>
      </c>
      <c r="R215" s="211">
        <f>Q215*H215</f>
        <v>0</v>
      </c>
      <c r="S215" s="211">
        <v>0</v>
      </c>
      <c r="T215" s="212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3" t="s">
        <v>115</v>
      </c>
      <c r="AT215" s="213" t="s">
        <v>110</v>
      </c>
      <c r="AU215" s="213" t="s">
        <v>81</v>
      </c>
      <c r="AY215" s="13" t="s">
        <v>109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3" t="s">
        <v>81</v>
      </c>
      <c r="BK215" s="214">
        <f>ROUND(I215*H215,2)</f>
        <v>0</v>
      </c>
      <c r="BL215" s="13" t="s">
        <v>115</v>
      </c>
      <c r="BM215" s="213" t="s">
        <v>264</v>
      </c>
    </row>
    <row r="216" s="2" customFormat="1">
      <c r="A216" s="34"/>
      <c r="B216" s="35"/>
      <c r="C216" s="36"/>
      <c r="D216" s="215" t="s">
        <v>117</v>
      </c>
      <c r="E216" s="36"/>
      <c r="F216" s="216" t="s">
        <v>262</v>
      </c>
      <c r="G216" s="36"/>
      <c r="H216" s="36"/>
      <c r="I216" s="217"/>
      <c r="J216" s="36"/>
      <c r="K216" s="36"/>
      <c r="L216" s="40"/>
      <c r="M216" s="218"/>
      <c r="N216" s="219"/>
      <c r="O216" s="87"/>
      <c r="P216" s="87"/>
      <c r="Q216" s="87"/>
      <c r="R216" s="87"/>
      <c r="S216" s="87"/>
      <c r="T216" s="88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117</v>
      </c>
      <c r="AU216" s="13" t="s">
        <v>81</v>
      </c>
    </row>
    <row r="217" s="2" customFormat="1" ht="24.15" customHeight="1">
      <c r="A217" s="34"/>
      <c r="B217" s="35"/>
      <c r="C217" s="202" t="s">
        <v>265</v>
      </c>
      <c r="D217" s="202" t="s">
        <v>110</v>
      </c>
      <c r="E217" s="203" t="s">
        <v>266</v>
      </c>
      <c r="F217" s="204" t="s">
        <v>267</v>
      </c>
      <c r="G217" s="205" t="s">
        <v>113</v>
      </c>
      <c r="H217" s="206">
        <v>1</v>
      </c>
      <c r="I217" s="207"/>
      <c r="J217" s="208">
        <f>ROUND(I217*H217,2)</f>
        <v>0</v>
      </c>
      <c r="K217" s="204" t="s">
        <v>114</v>
      </c>
      <c r="L217" s="40"/>
      <c r="M217" s="209" t="s">
        <v>1</v>
      </c>
      <c r="N217" s="210" t="s">
        <v>38</v>
      </c>
      <c r="O217" s="87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3" t="s">
        <v>115</v>
      </c>
      <c r="AT217" s="213" t="s">
        <v>110</v>
      </c>
      <c r="AU217" s="213" t="s">
        <v>81</v>
      </c>
      <c r="AY217" s="13" t="s">
        <v>109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3" t="s">
        <v>81</v>
      </c>
      <c r="BK217" s="214">
        <f>ROUND(I217*H217,2)</f>
        <v>0</v>
      </c>
      <c r="BL217" s="13" t="s">
        <v>115</v>
      </c>
      <c r="BM217" s="213" t="s">
        <v>268</v>
      </c>
    </row>
    <row r="218" s="2" customFormat="1">
      <c r="A218" s="34"/>
      <c r="B218" s="35"/>
      <c r="C218" s="36"/>
      <c r="D218" s="215" t="s">
        <v>117</v>
      </c>
      <c r="E218" s="36"/>
      <c r="F218" s="216" t="s">
        <v>269</v>
      </c>
      <c r="G218" s="36"/>
      <c r="H218" s="36"/>
      <c r="I218" s="217"/>
      <c r="J218" s="36"/>
      <c r="K218" s="36"/>
      <c r="L218" s="40"/>
      <c r="M218" s="218"/>
      <c r="N218" s="219"/>
      <c r="O218" s="87"/>
      <c r="P218" s="87"/>
      <c r="Q218" s="87"/>
      <c r="R218" s="87"/>
      <c r="S218" s="87"/>
      <c r="T218" s="8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117</v>
      </c>
      <c r="AU218" s="13" t="s">
        <v>81</v>
      </c>
    </row>
    <row r="219" s="2" customFormat="1" ht="24.15" customHeight="1">
      <c r="A219" s="34"/>
      <c r="B219" s="35"/>
      <c r="C219" s="202" t="s">
        <v>270</v>
      </c>
      <c r="D219" s="202" t="s">
        <v>110</v>
      </c>
      <c r="E219" s="203" t="s">
        <v>137</v>
      </c>
      <c r="F219" s="204" t="s">
        <v>138</v>
      </c>
      <c r="G219" s="205" t="s">
        <v>113</v>
      </c>
      <c r="H219" s="206">
        <v>1</v>
      </c>
      <c r="I219" s="207"/>
      <c r="J219" s="208">
        <f>ROUND(I219*H219,2)</f>
        <v>0</v>
      </c>
      <c r="K219" s="204" t="s">
        <v>114</v>
      </c>
      <c r="L219" s="40"/>
      <c r="M219" s="209" t="s">
        <v>1</v>
      </c>
      <c r="N219" s="210" t="s">
        <v>38</v>
      </c>
      <c r="O219" s="87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2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3" t="s">
        <v>115</v>
      </c>
      <c r="AT219" s="213" t="s">
        <v>110</v>
      </c>
      <c r="AU219" s="213" t="s">
        <v>81</v>
      </c>
      <c r="AY219" s="13" t="s">
        <v>109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3" t="s">
        <v>81</v>
      </c>
      <c r="BK219" s="214">
        <f>ROUND(I219*H219,2)</f>
        <v>0</v>
      </c>
      <c r="BL219" s="13" t="s">
        <v>115</v>
      </c>
      <c r="BM219" s="213" t="s">
        <v>271</v>
      </c>
    </row>
    <row r="220" s="2" customFormat="1">
      <c r="A220" s="34"/>
      <c r="B220" s="35"/>
      <c r="C220" s="36"/>
      <c r="D220" s="215" t="s">
        <v>117</v>
      </c>
      <c r="E220" s="36"/>
      <c r="F220" s="216" t="s">
        <v>272</v>
      </c>
      <c r="G220" s="36"/>
      <c r="H220" s="36"/>
      <c r="I220" s="217"/>
      <c r="J220" s="36"/>
      <c r="K220" s="36"/>
      <c r="L220" s="40"/>
      <c r="M220" s="218"/>
      <c r="N220" s="219"/>
      <c r="O220" s="87"/>
      <c r="P220" s="87"/>
      <c r="Q220" s="87"/>
      <c r="R220" s="87"/>
      <c r="S220" s="87"/>
      <c r="T220" s="88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117</v>
      </c>
      <c r="AU220" s="13" t="s">
        <v>81</v>
      </c>
    </row>
    <row r="221" s="2" customFormat="1" ht="37.8" customHeight="1">
      <c r="A221" s="34"/>
      <c r="B221" s="35"/>
      <c r="C221" s="202" t="s">
        <v>273</v>
      </c>
      <c r="D221" s="202" t="s">
        <v>110</v>
      </c>
      <c r="E221" s="203" t="s">
        <v>155</v>
      </c>
      <c r="F221" s="204" t="s">
        <v>156</v>
      </c>
      <c r="G221" s="205" t="s">
        <v>113</v>
      </c>
      <c r="H221" s="206">
        <v>1</v>
      </c>
      <c r="I221" s="207"/>
      <c r="J221" s="208">
        <f>ROUND(I221*H221,2)</f>
        <v>0</v>
      </c>
      <c r="K221" s="204" t="s">
        <v>114</v>
      </c>
      <c r="L221" s="40"/>
      <c r="M221" s="209" t="s">
        <v>1</v>
      </c>
      <c r="N221" s="210" t="s">
        <v>38</v>
      </c>
      <c r="O221" s="87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3" t="s">
        <v>115</v>
      </c>
      <c r="AT221" s="213" t="s">
        <v>110</v>
      </c>
      <c r="AU221" s="213" t="s">
        <v>81</v>
      </c>
      <c r="AY221" s="13" t="s">
        <v>109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3" t="s">
        <v>81</v>
      </c>
      <c r="BK221" s="214">
        <f>ROUND(I221*H221,2)</f>
        <v>0</v>
      </c>
      <c r="BL221" s="13" t="s">
        <v>115</v>
      </c>
      <c r="BM221" s="213" t="s">
        <v>274</v>
      </c>
    </row>
    <row r="222" s="2" customFormat="1">
      <c r="A222" s="34"/>
      <c r="B222" s="35"/>
      <c r="C222" s="36"/>
      <c r="D222" s="215" t="s">
        <v>117</v>
      </c>
      <c r="E222" s="36"/>
      <c r="F222" s="216" t="s">
        <v>272</v>
      </c>
      <c r="G222" s="36"/>
      <c r="H222" s="36"/>
      <c r="I222" s="217"/>
      <c r="J222" s="36"/>
      <c r="K222" s="36"/>
      <c r="L222" s="40"/>
      <c r="M222" s="218"/>
      <c r="N222" s="219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117</v>
      </c>
      <c r="AU222" s="13" t="s">
        <v>81</v>
      </c>
    </row>
    <row r="223" s="2" customFormat="1" ht="24.15" customHeight="1">
      <c r="A223" s="34"/>
      <c r="B223" s="35"/>
      <c r="C223" s="202" t="s">
        <v>275</v>
      </c>
      <c r="D223" s="202" t="s">
        <v>110</v>
      </c>
      <c r="E223" s="203" t="s">
        <v>127</v>
      </c>
      <c r="F223" s="204" t="s">
        <v>128</v>
      </c>
      <c r="G223" s="205" t="s">
        <v>113</v>
      </c>
      <c r="H223" s="206">
        <v>1</v>
      </c>
      <c r="I223" s="207"/>
      <c r="J223" s="208">
        <f>ROUND(I223*H223,2)</f>
        <v>0</v>
      </c>
      <c r="K223" s="204" t="s">
        <v>114</v>
      </c>
      <c r="L223" s="40"/>
      <c r="M223" s="209" t="s">
        <v>1</v>
      </c>
      <c r="N223" s="210" t="s">
        <v>38</v>
      </c>
      <c r="O223" s="87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3" t="s">
        <v>115</v>
      </c>
      <c r="AT223" s="213" t="s">
        <v>110</v>
      </c>
      <c r="AU223" s="213" t="s">
        <v>81</v>
      </c>
      <c r="AY223" s="13" t="s">
        <v>109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3" t="s">
        <v>81</v>
      </c>
      <c r="BK223" s="214">
        <f>ROUND(I223*H223,2)</f>
        <v>0</v>
      </c>
      <c r="BL223" s="13" t="s">
        <v>115</v>
      </c>
      <c r="BM223" s="213" t="s">
        <v>276</v>
      </c>
    </row>
    <row r="224" s="2" customFormat="1">
      <c r="A224" s="34"/>
      <c r="B224" s="35"/>
      <c r="C224" s="36"/>
      <c r="D224" s="215" t="s">
        <v>117</v>
      </c>
      <c r="E224" s="36"/>
      <c r="F224" s="216" t="s">
        <v>277</v>
      </c>
      <c r="G224" s="36"/>
      <c r="H224" s="36"/>
      <c r="I224" s="217"/>
      <c r="J224" s="36"/>
      <c r="K224" s="36"/>
      <c r="L224" s="40"/>
      <c r="M224" s="218"/>
      <c r="N224" s="219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117</v>
      </c>
      <c r="AU224" s="13" t="s">
        <v>81</v>
      </c>
    </row>
    <row r="225" s="2" customFormat="1" ht="24.15" customHeight="1">
      <c r="A225" s="34"/>
      <c r="B225" s="35"/>
      <c r="C225" s="202" t="s">
        <v>278</v>
      </c>
      <c r="D225" s="202" t="s">
        <v>110</v>
      </c>
      <c r="E225" s="203" t="s">
        <v>127</v>
      </c>
      <c r="F225" s="204" t="s">
        <v>128</v>
      </c>
      <c r="G225" s="205" t="s">
        <v>113</v>
      </c>
      <c r="H225" s="206">
        <v>1</v>
      </c>
      <c r="I225" s="207"/>
      <c r="J225" s="208">
        <f>ROUND(I225*H225,2)</f>
        <v>0</v>
      </c>
      <c r="K225" s="204" t="s">
        <v>114</v>
      </c>
      <c r="L225" s="40"/>
      <c r="M225" s="209" t="s">
        <v>1</v>
      </c>
      <c r="N225" s="210" t="s">
        <v>38</v>
      </c>
      <c r="O225" s="87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3" t="s">
        <v>115</v>
      </c>
      <c r="AT225" s="213" t="s">
        <v>110</v>
      </c>
      <c r="AU225" s="213" t="s">
        <v>81</v>
      </c>
      <c r="AY225" s="13" t="s">
        <v>109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3" t="s">
        <v>81</v>
      </c>
      <c r="BK225" s="214">
        <f>ROUND(I225*H225,2)</f>
        <v>0</v>
      </c>
      <c r="BL225" s="13" t="s">
        <v>115</v>
      </c>
      <c r="BM225" s="213" t="s">
        <v>279</v>
      </c>
    </row>
    <row r="226" s="2" customFormat="1">
      <c r="A226" s="34"/>
      <c r="B226" s="35"/>
      <c r="C226" s="36"/>
      <c r="D226" s="215" t="s">
        <v>117</v>
      </c>
      <c r="E226" s="36"/>
      <c r="F226" s="216" t="s">
        <v>280</v>
      </c>
      <c r="G226" s="36"/>
      <c r="H226" s="36"/>
      <c r="I226" s="217"/>
      <c r="J226" s="36"/>
      <c r="K226" s="36"/>
      <c r="L226" s="40"/>
      <c r="M226" s="218"/>
      <c r="N226" s="219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117</v>
      </c>
      <c r="AU226" s="13" t="s">
        <v>81</v>
      </c>
    </row>
    <row r="227" s="2" customFormat="1" ht="24.15" customHeight="1">
      <c r="A227" s="34"/>
      <c r="B227" s="35"/>
      <c r="C227" s="202" t="s">
        <v>281</v>
      </c>
      <c r="D227" s="202" t="s">
        <v>110</v>
      </c>
      <c r="E227" s="203" t="s">
        <v>137</v>
      </c>
      <c r="F227" s="204" t="s">
        <v>138</v>
      </c>
      <c r="G227" s="205" t="s">
        <v>113</v>
      </c>
      <c r="H227" s="206">
        <v>1</v>
      </c>
      <c r="I227" s="207"/>
      <c r="J227" s="208">
        <f>ROUND(I227*H227,2)</f>
        <v>0</v>
      </c>
      <c r="K227" s="204" t="s">
        <v>114</v>
      </c>
      <c r="L227" s="40"/>
      <c r="M227" s="209" t="s">
        <v>1</v>
      </c>
      <c r="N227" s="210" t="s">
        <v>38</v>
      </c>
      <c r="O227" s="87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3" t="s">
        <v>115</v>
      </c>
      <c r="AT227" s="213" t="s">
        <v>110</v>
      </c>
      <c r="AU227" s="213" t="s">
        <v>81</v>
      </c>
      <c r="AY227" s="13" t="s">
        <v>109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3" t="s">
        <v>81</v>
      </c>
      <c r="BK227" s="214">
        <f>ROUND(I227*H227,2)</f>
        <v>0</v>
      </c>
      <c r="BL227" s="13" t="s">
        <v>115</v>
      </c>
      <c r="BM227" s="213" t="s">
        <v>282</v>
      </c>
    </row>
    <row r="228" s="2" customFormat="1">
      <c r="A228" s="34"/>
      <c r="B228" s="35"/>
      <c r="C228" s="36"/>
      <c r="D228" s="215" t="s">
        <v>117</v>
      </c>
      <c r="E228" s="36"/>
      <c r="F228" s="216" t="s">
        <v>283</v>
      </c>
      <c r="G228" s="36"/>
      <c r="H228" s="36"/>
      <c r="I228" s="217"/>
      <c r="J228" s="36"/>
      <c r="K228" s="36"/>
      <c r="L228" s="40"/>
      <c r="M228" s="218"/>
      <c r="N228" s="219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117</v>
      </c>
      <c r="AU228" s="13" t="s">
        <v>81</v>
      </c>
    </row>
    <row r="229" s="2" customFormat="1" ht="37.8" customHeight="1">
      <c r="A229" s="34"/>
      <c r="B229" s="35"/>
      <c r="C229" s="202" t="s">
        <v>284</v>
      </c>
      <c r="D229" s="202" t="s">
        <v>110</v>
      </c>
      <c r="E229" s="203" t="s">
        <v>155</v>
      </c>
      <c r="F229" s="204" t="s">
        <v>156</v>
      </c>
      <c r="G229" s="205" t="s">
        <v>113</v>
      </c>
      <c r="H229" s="206">
        <v>1</v>
      </c>
      <c r="I229" s="207"/>
      <c r="J229" s="208">
        <f>ROUND(I229*H229,2)</f>
        <v>0</v>
      </c>
      <c r="K229" s="204" t="s">
        <v>114</v>
      </c>
      <c r="L229" s="40"/>
      <c r="M229" s="209" t="s">
        <v>1</v>
      </c>
      <c r="N229" s="210" t="s">
        <v>38</v>
      </c>
      <c r="O229" s="87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3" t="s">
        <v>115</v>
      </c>
      <c r="AT229" s="213" t="s">
        <v>110</v>
      </c>
      <c r="AU229" s="213" t="s">
        <v>81</v>
      </c>
      <c r="AY229" s="13" t="s">
        <v>109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3" t="s">
        <v>81</v>
      </c>
      <c r="BK229" s="214">
        <f>ROUND(I229*H229,2)</f>
        <v>0</v>
      </c>
      <c r="BL229" s="13" t="s">
        <v>115</v>
      </c>
      <c r="BM229" s="213" t="s">
        <v>285</v>
      </c>
    </row>
    <row r="230" s="2" customFormat="1">
      <c r="A230" s="34"/>
      <c r="B230" s="35"/>
      <c r="C230" s="36"/>
      <c r="D230" s="215" t="s">
        <v>117</v>
      </c>
      <c r="E230" s="36"/>
      <c r="F230" s="216" t="s">
        <v>283</v>
      </c>
      <c r="G230" s="36"/>
      <c r="H230" s="36"/>
      <c r="I230" s="217"/>
      <c r="J230" s="36"/>
      <c r="K230" s="36"/>
      <c r="L230" s="40"/>
      <c r="M230" s="218"/>
      <c r="N230" s="219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117</v>
      </c>
      <c r="AU230" s="13" t="s">
        <v>81</v>
      </c>
    </row>
    <row r="231" s="2" customFormat="1" ht="24.15" customHeight="1">
      <c r="A231" s="34"/>
      <c r="B231" s="35"/>
      <c r="C231" s="202" t="s">
        <v>286</v>
      </c>
      <c r="D231" s="202" t="s">
        <v>110</v>
      </c>
      <c r="E231" s="203" t="s">
        <v>197</v>
      </c>
      <c r="F231" s="204" t="s">
        <v>198</v>
      </c>
      <c r="G231" s="205" t="s">
        <v>113</v>
      </c>
      <c r="H231" s="206">
        <v>1</v>
      </c>
      <c r="I231" s="207"/>
      <c r="J231" s="208">
        <f>ROUND(I231*H231,2)</f>
        <v>0</v>
      </c>
      <c r="K231" s="204" t="s">
        <v>114</v>
      </c>
      <c r="L231" s="40"/>
      <c r="M231" s="209" t="s">
        <v>1</v>
      </c>
      <c r="N231" s="210" t="s">
        <v>38</v>
      </c>
      <c r="O231" s="87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3" t="s">
        <v>115</v>
      </c>
      <c r="AT231" s="213" t="s">
        <v>110</v>
      </c>
      <c r="AU231" s="213" t="s">
        <v>81</v>
      </c>
      <c r="AY231" s="13" t="s">
        <v>109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3" t="s">
        <v>81</v>
      </c>
      <c r="BK231" s="214">
        <f>ROUND(I231*H231,2)</f>
        <v>0</v>
      </c>
      <c r="BL231" s="13" t="s">
        <v>115</v>
      </c>
      <c r="BM231" s="213" t="s">
        <v>287</v>
      </c>
    </row>
    <row r="232" s="2" customFormat="1">
      <c r="A232" s="34"/>
      <c r="B232" s="35"/>
      <c r="C232" s="36"/>
      <c r="D232" s="215" t="s">
        <v>117</v>
      </c>
      <c r="E232" s="36"/>
      <c r="F232" s="216" t="s">
        <v>288</v>
      </c>
      <c r="G232" s="36"/>
      <c r="H232" s="36"/>
      <c r="I232" s="217"/>
      <c r="J232" s="36"/>
      <c r="K232" s="36"/>
      <c r="L232" s="40"/>
      <c r="M232" s="218"/>
      <c r="N232" s="219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117</v>
      </c>
      <c r="AU232" s="13" t="s">
        <v>81</v>
      </c>
    </row>
    <row r="233" s="2" customFormat="1" ht="24.15" customHeight="1">
      <c r="A233" s="34"/>
      <c r="B233" s="35"/>
      <c r="C233" s="202" t="s">
        <v>289</v>
      </c>
      <c r="D233" s="202" t="s">
        <v>110</v>
      </c>
      <c r="E233" s="203" t="s">
        <v>197</v>
      </c>
      <c r="F233" s="204" t="s">
        <v>198</v>
      </c>
      <c r="G233" s="205" t="s">
        <v>113</v>
      </c>
      <c r="H233" s="206">
        <v>2</v>
      </c>
      <c r="I233" s="207"/>
      <c r="J233" s="208">
        <f>ROUND(I233*H233,2)</f>
        <v>0</v>
      </c>
      <c r="K233" s="204" t="s">
        <v>114</v>
      </c>
      <c r="L233" s="40"/>
      <c r="M233" s="209" t="s">
        <v>1</v>
      </c>
      <c r="N233" s="210" t="s">
        <v>38</v>
      </c>
      <c r="O233" s="87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3" t="s">
        <v>115</v>
      </c>
      <c r="AT233" s="213" t="s">
        <v>110</v>
      </c>
      <c r="AU233" s="213" t="s">
        <v>81</v>
      </c>
      <c r="AY233" s="13" t="s">
        <v>109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3" t="s">
        <v>81</v>
      </c>
      <c r="BK233" s="214">
        <f>ROUND(I233*H233,2)</f>
        <v>0</v>
      </c>
      <c r="BL233" s="13" t="s">
        <v>115</v>
      </c>
      <c r="BM233" s="213" t="s">
        <v>290</v>
      </c>
    </row>
    <row r="234" s="2" customFormat="1">
      <c r="A234" s="34"/>
      <c r="B234" s="35"/>
      <c r="C234" s="36"/>
      <c r="D234" s="215" t="s">
        <v>117</v>
      </c>
      <c r="E234" s="36"/>
      <c r="F234" s="216" t="s">
        <v>291</v>
      </c>
      <c r="G234" s="36"/>
      <c r="H234" s="36"/>
      <c r="I234" s="217"/>
      <c r="J234" s="36"/>
      <c r="K234" s="36"/>
      <c r="L234" s="40"/>
      <c r="M234" s="218"/>
      <c r="N234" s="219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117</v>
      </c>
      <c r="AU234" s="13" t="s">
        <v>81</v>
      </c>
    </row>
    <row r="235" s="2" customFormat="1" ht="24.15" customHeight="1">
      <c r="A235" s="34"/>
      <c r="B235" s="35"/>
      <c r="C235" s="202" t="s">
        <v>292</v>
      </c>
      <c r="D235" s="202" t="s">
        <v>110</v>
      </c>
      <c r="E235" s="203" t="s">
        <v>202</v>
      </c>
      <c r="F235" s="204" t="s">
        <v>203</v>
      </c>
      <c r="G235" s="205" t="s">
        <v>113</v>
      </c>
      <c r="H235" s="206">
        <v>12</v>
      </c>
      <c r="I235" s="207"/>
      <c r="J235" s="208">
        <f>ROUND(I235*H235,2)</f>
        <v>0</v>
      </c>
      <c r="K235" s="204" t="s">
        <v>114</v>
      </c>
      <c r="L235" s="40"/>
      <c r="M235" s="209" t="s">
        <v>1</v>
      </c>
      <c r="N235" s="210" t="s">
        <v>38</v>
      </c>
      <c r="O235" s="87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3" t="s">
        <v>115</v>
      </c>
      <c r="AT235" s="213" t="s">
        <v>110</v>
      </c>
      <c r="AU235" s="213" t="s">
        <v>81</v>
      </c>
      <c r="AY235" s="13" t="s">
        <v>109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3" t="s">
        <v>81</v>
      </c>
      <c r="BK235" s="214">
        <f>ROUND(I235*H235,2)</f>
        <v>0</v>
      </c>
      <c r="BL235" s="13" t="s">
        <v>115</v>
      </c>
      <c r="BM235" s="213" t="s">
        <v>293</v>
      </c>
    </row>
    <row r="236" s="2" customFormat="1">
      <c r="A236" s="34"/>
      <c r="B236" s="35"/>
      <c r="C236" s="36"/>
      <c r="D236" s="215" t="s">
        <v>117</v>
      </c>
      <c r="E236" s="36"/>
      <c r="F236" s="216" t="s">
        <v>291</v>
      </c>
      <c r="G236" s="36"/>
      <c r="H236" s="36"/>
      <c r="I236" s="217"/>
      <c r="J236" s="36"/>
      <c r="K236" s="36"/>
      <c r="L236" s="40"/>
      <c r="M236" s="218"/>
      <c r="N236" s="219"/>
      <c r="O236" s="87"/>
      <c r="P236" s="87"/>
      <c r="Q236" s="87"/>
      <c r="R236" s="87"/>
      <c r="S236" s="87"/>
      <c r="T236" s="88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117</v>
      </c>
      <c r="AU236" s="13" t="s">
        <v>81</v>
      </c>
    </row>
    <row r="237" s="2" customFormat="1" ht="24.15" customHeight="1">
      <c r="A237" s="34"/>
      <c r="B237" s="35"/>
      <c r="C237" s="202" t="s">
        <v>294</v>
      </c>
      <c r="D237" s="202" t="s">
        <v>110</v>
      </c>
      <c r="E237" s="203" t="s">
        <v>197</v>
      </c>
      <c r="F237" s="204" t="s">
        <v>198</v>
      </c>
      <c r="G237" s="205" t="s">
        <v>113</v>
      </c>
      <c r="H237" s="206">
        <v>2</v>
      </c>
      <c r="I237" s="207"/>
      <c r="J237" s="208">
        <f>ROUND(I237*H237,2)</f>
        <v>0</v>
      </c>
      <c r="K237" s="204" t="s">
        <v>114</v>
      </c>
      <c r="L237" s="40"/>
      <c r="M237" s="209" t="s">
        <v>1</v>
      </c>
      <c r="N237" s="210" t="s">
        <v>38</v>
      </c>
      <c r="O237" s="87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3" t="s">
        <v>115</v>
      </c>
      <c r="AT237" s="213" t="s">
        <v>110</v>
      </c>
      <c r="AU237" s="213" t="s">
        <v>81</v>
      </c>
      <c r="AY237" s="13" t="s">
        <v>109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3" t="s">
        <v>81</v>
      </c>
      <c r="BK237" s="214">
        <f>ROUND(I237*H237,2)</f>
        <v>0</v>
      </c>
      <c r="BL237" s="13" t="s">
        <v>115</v>
      </c>
      <c r="BM237" s="213" t="s">
        <v>295</v>
      </c>
    </row>
    <row r="238" s="2" customFormat="1">
      <c r="A238" s="34"/>
      <c r="B238" s="35"/>
      <c r="C238" s="36"/>
      <c r="D238" s="215" t="s">
        <v>117</v>
      </c>
      <c r="E238" s="36"/>
      <c r="F238" s="216" t="s">
        <v>296</v>
      </c>
      <c r="G238" s="36"/>
      <c r="H238" s="36"/>
      <c r="I238" s="217"/>
      <c r="J238" s="36"/>
      <c r="K238" s="36"/>
      <c r="L238" s="40"/>
      <c r="M238" s="218"/>
      <c r="N238" s="219"/>
      <c r="O238" s="87"/>
      <c r="P238" s="87"/>
      <c r="Q238" s="87"/>
      <c r="R238" s="87"/>
      <c r="S238" s="87"/>
      <c r="T238" s="88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3" t="s">
        <v>117</v>
      </c>
      <c r="AU238" s="13" t="s">
        <v>81</v>
      </c>
    </row>
    <row r="239" s="2" customFormat="1" ht="24.15" customHeight="1">
      <c r="A239" s="34"/>
      <c r="B239" s="35"/>
      <c r="C239" s="202" t="s">
        <v>297</v>
      </c>
      <c r="D239" s="202" t="s">
        <v>110</v>
      </c>
      <c r="E239" s="203" t="s">
        <v>202</v>
      </c>
      <c r="F239" s="204" t="s">
        <v>203</v>
      </c>
      <c r="G239" s="205" t="s">
        <v>113</v>
      </c>
      <c r="H239" s="206">
        <v>8</v>
      </c>
      <c r="I239" s="207"/>
      <c r="J239" s="208">
        <f>ROUND(I239*H239,2)</f>
        <v>0</v>
      </c>
      <c r="K239" s="204" t="s">
        <v>114</v>
      </c>
      <c r="L239" s="40"/>
      <c r="M239" s="209" t="s">
        <v>1</v>
      </c>
      <c r="N239" s="210" t="s">
        <v>38</v>
      </c>
      <c r="O239" s="87"/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3" t="s">
        <v>115</v>
      </c>
      <c r="AT239" s="213" t="s">
        <v>110</v>
      </c>
      <c r="AU239" s="213" t="s">
        <v>81</v>
      </c>
      <c r="AY239" s="13" t="s">
        <v>109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3" t="s">
        <v>81</v>
      </c>
      <c r="BK239" s="214">
        <f>ROUND(I239*H239,2)</f>
        <v>0</v>
      </c>
      <c r="BL239" s="13" t="s">
        <v>115</v>
      </c>
      <c r="BM239" s="213" t="s">
        <v>298</v>
      </c>
    </row>
    <row r="240" s="2" customFormat="1">
      <c r="A240" s="34"/>
      <c r="B240" s="35"/>
      <c r="C240" s="36"/>
      <c r="D240" s="215" t="s">
        <v>117</v>
      </c>
      <c r="E240" s="36"/>
      <c r="F240" s="216" t="s">
        <v>296</v>
      </c>
      <c r="G240" s="36"/>
      <c r="H240" s="36"/>
      <c r="I240" s="217"/>
      <c r="J240" s="36"/>
      <c r="K240" s="36"/>
      <c r="L240" s="40"/>
      <c r="M240" s="218"/>
      <c r="N240" s="219"/>
      <c r="O240" s="87"/>
      <c r="P240" s="87"/>
      <c r="Q240" s="87"/>
      <c r="R240" s="87"/>
      <c r="S240" s="87"/>
      <c r="T240" s="88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117</v>
      </c>
      <c r="AU240" s="13" t="s">
        <v>81</v>
      </c>
    </row>
    <row r="241" s="2" customFormat="1" ht="24.15" customHeight="1">
      <c r="A241" s="34"/>
      <c r="B241" s="35"/>
      <c r="C241" s="202" t="s">
        <v>299</v>
      </c>
      <c r="D241" s="202" t="s">
        <v>110</v>
      </c>
      <c r="E241" s="203" t="s">
        <v>300</v>
      </c>
      <c r="F241" s="204" t="s">
        <v>301</v>
      </c>
      <c r="G241" s="205" t="s">
        <v>113</v>
      </c>
      <c r="H241" s="206">
        <v>1</v>
      </c>
      <c r="I241" s="207"/>
      <c r="J241" s="208">
        <f>ROUND(I241*H241,2)</f>
        <v>0</v>
      </c>
      <c r="K241" s="204" t="s">
        <v>114</v>
      </c>
      <c r="L241" s="40"/>
      <c r="M241" s="209" t="s">
        <v>1</v>
      </c>
      <c r="N241" s="210" t="s">
        <v>38</v>
      </c>
      <c r="O241" s="87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3" t="s">
        <v>115</v>
      </c>
      <c r="AT241" s="213" t="s">
        <v>110</v>
      </c>
      <c r="AU241" s="213" t="s">
        <v>81</v>
      </c>
      <c r="AY241" s="13" t="s">
        <v>109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3" t="s">
        <v>81</v>
      </c>
      <c r="BK241" s="214">
        <f>ROUND(I241*H241,2)</f>
        <v>0</v>
      </c>
      <c r="BL241" s="13" t="s">
        <v>115</v>
      </c>
      <c r="BM241" s="213" t="s">
        <v>302</v>
      </c>
    </row>
    <row r="242" s="2" customFormat="1">
      <c r="A242" s="34"/>
      <c r="B242" s="35"/>
      <c r="C242" s="36"/>
      <c r="D242" s="215" t="s">
        <v>117</v>
      </c>
      <c r="E242" s="36"/>
      <c r="F242" s="216" t="s">
        <v>303</v>
      </c>
      <c r="G242" s="36"/>
      <c r="H242" s="36"/>
      <c r="I242" s="217"/>
      <c r="J242" s="36"/>
      <c r="K242" s="36"/>
      <c r="L242" s="40"/>
      <c r="M242" s="218"/>
      <c r="N242" s="219"/>
      <c r="O242" s="87"/>
      <c r="P242" s="87"/>
      <c r="Q242" s="87"/>
      <c r="R242" s="87"/>
      <c r="S242" s="87"/>
      <c r="T242" s="88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117</v>
      </c>
      <c r="AU242" s="13" t="s">
        <v>81</v>
      </c>
    </row>
    <row r="243" s="2" customFormat="1" ht="24.15" customHeight="1">
      <c r="A243" s="34"/>
      <c r="B243" s="35"/>
      <c r="C243" s="202" t="s">
        <v>304</v>
      </c>
      <c r="D243" s="202" t="s">
        <v>110</v>
      </c>
      <c r="E243" s="203" t="s">
        <v>137</v>
      </c>
      <c r="F243" s="204" t="s">
        <v>138</v>
      </c>
      <c r="G243" s="205" t="s">
        <v>113</v>
      </c>
      <c r="H243" s="206">
        <v>1</v>
      </c>
      <c r="I243" s="207"/>
      <c r="J243" s="208">
        <f>ROUND(I243*H243,2)</f>
        <v>0</v>
      </c>
      <c r="K243" s="204" t="s">
        <v>114</v>
      </c>
      <c r="L243" s="40"/>
      <c r="M243" s="209" t="s">
        <v>1</v>
      </c>
      <c r="N243" s="210" t="s">
        <v>38</v>
      </c>
      <c r="O243" s="87"/>
      <c r="P243" s="211">
        <f>O243*H243</f>
        <v>0</v>
      </c>
      <c r="Q243" s="211">
        <v>0</v>
      </c>
      <c r="R243" s="211">
        <f>Q243*H243</f>
        <v>0</v>
      </c>
      <c r="S243" s="211">
        <v>0</v>
      </c>
      <c r="T243" s="212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3" t="s">
        <v>115</v>
      </c>
      <c r="AT243" s="213" t="s">
        <v>110</v>
      </c>
      <c r="AU243" s="213" t="s">
        <v>81</v>
      </c>
      <c r="AY243" s="13" t="s">
        <v>109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3" t="s">
        <v>81</v>
      </c>
      <c r="BK243" s="214">
        <f>ROUND(I243*H243,2)</f>
        <v>0</v>
      </c>
      <c r="BL243" s="13" t="s">
        <v>115</v>
      </c>
      <c r="BM243" s="213" t="s">
        <v>305</v>
      </c>
    </row>
    <row r="244" s="2" customFormat="1">
      <c r="A244" s="34"/>
      <c r="B244" s="35"/>
      <c r="C244" s="36"/>
      <c r="D244" s="215" t="s">
        <v>117</v>
      </c>
      <c r="E244" s="36"/>
      <c r="F244" s="216" t="s">
        <v>306</v>
      </c>
      <c r="G244" s="36"/>
      <c r="H244" s="36"/>
      <c r="I244" s="217"/>
      <c r="J244" s="36"/>
      <c r="K244" s="36"/>
      <c r="L244" s="40"/>
      <c r="M244" s="218"/>
      <c r="N244" s="219"/>
      <c r="O244" s="87"/>
      <c r="P244" s="87"/>
      <c r="Q244" s="87"/>
      <c r="R244" s="87"/>
      <c r="S244" s="87"/>
      <c r="T244" s="88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3" t="s">
        <v>117</v>
      </c>
      <c r="AU244" s="13" t="s">
        <v>81</v>
      </c>
    </row>
    <row r="245" s="2" customFormat="1" ht="24.15" customHeight="1">
      <c r="A245" s="34"/>
      <c r="B245" s="35"/>
      <c r="C245" s="202" t="s">
        <v>307</v>
      </c>
      <c r="D245" s="202" t="s">
        <v>110</v>
      </c>
      <c r="E245" s="203" t="s">
        <v>132</v>
      </c>
      <c r="F245" s="204" t="s">
        <v>133</v>
      </c>
      <c r="G245" s="205" t="s">
        <v>113</v>
      </c>
      <c r="H245" s="206">
        <v>0.5</v>
      </c>
      <c r="I245" s="207"/>
      <c r="J245" s="208">
        <f>ROUND(I245*H245,2)</f>
        <v>0</v>
      </c>
      <c r="K245" s="204" t="s">
        <v>114</v>
      </c>
      <c r="L245" s="40"/>
      <c r="M245" s="209" t="s">
        <v>1</v>
      </c>
      <c r="N245" s="210" t="s">
        <v>38</v>
      </c>
      <c r="O245" s="87"/>
      <c r="P245" s="211">
        <f>O245*H245</f>
        <v>0</v>
      </c>
      <c r="Q245" s="211">
        <v>0</v>
      </c>
      <c r="R245" s="211">
        <f>Q245*H245</f>
        <v>0</v>
      </c>
      <c r="S245" s="211">
        <v>0</v>
      </c>
      <c r="T245" s="212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3" t="s">
        <v>115</v>
      </c>
      <c r="AT245" s="213" t="s">
        <v>110</v>
      </c>
      <c r="AU245" s="213" t="s">
        <v>81</v>
      </c>
      <c r="AY245" s="13" t="s">
        <v>109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3" t="s">
        <v>81</v>
      </c>
      <c r="BK245" s="214">
        <f>ROUND(I245*H245,2)</f>
        <v>0</v>
      </c>
      <c r="BL245" s="13" t="s">
        <v>115</v>
      </c>
      <c r="BM245" s="213" t="s">
        <v>308</v>
      </c>
    </row>
    <row r="246" s="2" customFormat="1">
      <c r="A246" s="34"/>
      <c r="B246" s="35"/>
      <c r="C246" s="36"/>
      <c r="D246" s="215" t="s">
        <v>117</v>
      </c>
      <c r="E246" s="36"/>
      <c r="F246" s="216" t="s">
        <v>309</v>
      </c>
      <c r="G246" s="36"/>
      <c r="H246" s="36"/>
      <c r="I246" s="217"/>
      <c r="J246" s="36"/>
      <c r="K246" s="36"/>
      <c r="L246" s="40"/>
      <c r="M246" s="218"/>
      <c r="N246" s="219"/>
      <c r="O246" s="87"/>
      <c r="P246" s="87"/>
      <c r="Q246" s="87"/>
      <c r="R246" s="87"/>
      <c r="S246" s="87"/>
      <c r="T246" s="88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3" t="s">
        <v>117</v>
      </c>
      <c r="AU246" s="13" t="s">
        <v>81</v>
      </c>
    </row>
    <row r="247" s="2" customFormat="1" ht="24.15" customHeight="1">
      <c r="A247" s="34"/>
      <c r="B247" s="35"/>
      <c r="C247" s="202" t="s">
        <v>310</v>
      </c>
      <c r="D247" s="202" t="s">
        <v>110</v>
      </c>
      <c r="E247" s="203" t="s">
        <v>132</v>
      </c>
      <c r="F247" s="204" t="s">
        <v>133</v>
      </c>
      <c r="G247" s="205" t="s">
        <v>113</v>
      </c>
      <c r="H247" s="206">
        <v>1</v>
      </c>
      <c r="I247" s="207"/>
      <c r="J247" s="208">
        <f>ROUND(I247*H247,2)</f>
        <v>0</v>
      </c>
      <c r="K247" s="204" t="s">
        <v>114</v>
      </c>
      <c r="L247" s="40"/>
      <c r="M247" s="209" t="s">
        <v>1</v>
      </c>
      <c r="N247" s="210" t="s">
        <v>38</v>
      </c>
      <c r="O247" s="87"/>
      <c r="P247" s="211">
        <f>O247*H247</f>
        <v>0</v>
      </c>
      <c r="Q247" s="211">
        <v>0</v>
      </c>
      <c r="R247" s="211">
        <f>Q247*H247</f>
        <v>0</v>
      </c>
      <c r="S247" s="211">
        <v>0</v>
      </c>
      <c r="T247" s="212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3" t="s">
        <v>115</v>
      </c>
      <c r="AT247" s="213" t="s">
        <v>110</v>
      </c>
      <c r="AU247" s="213" t="s">
        <v>81</v>
      </c>
      <c r="AY247" s="13" t="s">
        <v>109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3" t="s">
        <v>81</v>
      </c>
      <c r="BK247" s="214">
        <f>ROUND(I247*H247,2)</f>
        <v>0</v>
      </c>
      <c r="BL247" s="13" t="s">
        <v>115</v>
      </c>
      <c r="BM247" s="213" t="s">
        <v>311</v>
      </c>
    </row>
    <row r="248" s="2" customFormat="1">
      <c r="A248" s="34"/>
      <c r="B248" s="35"/>
      <c r="C248" s="36"/>
      <c r="D248" s="215" t="s">
        <v>117</v>
      </c>
      <c r="E248" s="36"/>
      <c r="F248" s="216" t="s">
        <v>312</v>
      </c>
      <c r="G248" s="36"/>
      <c r="H248" s="36"/>
      <c r="I248" s="217"/>
      <c r="J248" s="36"/>
      <c r="K248" s="36"/>
      <c r="L248" s="40"/>
      <c r="M248" s="218"/>
      <c r="N248" s="219"/>
      <c r="O248" s="87"/>
      <c r="P248" s="87"/>
      <c r="Q248" s="87"/>
      <c r="R248" s="87"/>
      <c r="S248" s="87"/>
      <c r="T248" s="88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3" t="s">
        <v>117</v>
      </c>
      <c r="AU248" s="13" t="s">
        <v>81</v>
      </c>
    </row>
    <row r="249" s="2" customFormat="1" ht="24.15" customHeight="1">
      <c r="A249" s="34"/>
      <c r="B249" s="35"/>
      <c r="C249" s="202" t="s">
        <v>313</v>
      </c>
      <c r="D249" s="202" t="s">
        <v>110</v>
      </c>
      <c r="E249" s="203" t="s">
        <v>111</v>
      </c>
      <c r="F249" s="204" t="s">
        <v>112</v>
      </c>
      <c r="G249" s="205" t="s">
        <v>113</v>
      </c>
      <c r="H249" s="206">
        <v>1</v>
      </c>
      <c r="I249" s="207"/>
      <c r="J249" s="208">
        <f>ROUND(I249*H249,2)</f>
        <v>0</v>
      </c>
      <c r="K249" s="204" t="s">
        <v>114</v>
      </c>
      <c r="L249" s="40"/>
      <c r="M249" s="209" t="s">
        <v>1</v>
      </c>
      <c r="N249" s="210" t="s">
        <v>38</v>
      </c>
      <c r="O249" s="87"/>
      <c r="P249" s="211">
        <f>O249*H249</f>
        <v>0</v>
      </c>
      <c r="Q249" s="211">
        <v>0</v>
      </c>
      <c r="R249" s="211">
        <f>Q249*H249</f>
        <v>0</v>
      </c>
      <c r="S249" s="211">
        <v>0</v>
      </c>
      <c r="T249" s="212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3" t="s">
        <v>115</v>
      </c>
      <c r="AT249" s="213" t="s">
        <v>110</v>
      </c>
      <c r="AU249" s="213" t="s">
        <v>81</v>
      </c>
      <c r="AY249" s="13" t="s">
        <v>109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3" t="s">
        <v>81</v>
      </c>
      <c r="BK249" s="214">
        <f>ROUND(I249*H249,2)</f>
        <v>0</v>
      </c>
      <c r="BL249" s="13" t="s">
        <v>115</v>
      </c>
      <c r="BM249" s="213" t="s">
        <v>314</v>
      </c>
    </row>
    <row r="250" s="2" customFormat="1">
      <c r="A250" s="34"/>
      <c r="B250" s="35"/>
      <c r="C250" s="36"/>
      <c r="D250" s="215" t="s">
        <v>117</v>
      </c>
      <c r="E250" s="36"/>
      <c r="F250" s="216" t="s">
        <v>315</v>
      </c>
      <c r="G250" s="36"/>
      <c r="H250" s="36"/>
      <c r="I250" s="217"/>
      <c r="J250" s="36"/>
      <c r="K250" s="36"/>
      <c r="L250" s="40"/>
      <c r="M250" s="218"/>
      <c r="N250" s="219"/>
      <c r="O250" s="87"/>
      <c r="P250" s="87"/>
      <c r="Q250" s="87"/>
      <c r="R250" s="87"/>
      <c r="S250" s="87"/>
      <c r="T250" s="88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3" t="s">
        <v>117</v>
      </c>
      <c r="AU250" s="13" t="s">
        <v>81</v>
      </c>
    </row>
    <row r="251" s="2" customFormat="1" ht="24.15" customHeight="1">
      <c r="A251" s="34"/>
      <c r="B251" s="35"/>
      <c r="C251" s="202" t="s">
        <v>316</v>
      </c>
      <c r="D251" s="202" t="s">
        <v>110</v>
      </c>
      <c r="E251" s="203" t="s">
        <v>137</v>
      </c>
      <c r="F251" s="204" t="s">
        <v>138</v>
      </c>
      <c r="G251" s="205" t="s">
        <v>113</v>
      </c>
      <c r="H251" s="206">
        <v>1</v>
      </c>
      <c r="I251" s="207"/>
      <c r="J251" s="208">
        <f>ROUND(I251*H251,2)</f>
        <v>0</v>
      </c>
      <c r="K251" s="204" t="s">
        <v>114</v>
      </c>
      <c r="L251" s="40"/>
      <c r="M251" s="209" t="s">
        <v>1</v>
      </c>
      <c r="N251" s="210" t="s">
        <v>38</v>
      </c>
      <c r="O251" s="87"/>
      <c r="P251" s="211">
        <f>O251*H251</f>
        <v>0</v>
      </c>
      <c r="Q251" s="211">
        <v>0</v>
      </c>
      <c r="R251" s="211">
        <f>Q251*H251</f>
        <v>0</v>
      </c>
      <c r="S251" s="211">
        <v>0</v>
      </c>
      <c r="T251" s="212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3" t="s">
        <v>115</v>
      </c>
      <c r="AT251" s="213" t="s">
        <v>110</v>
      </c>
      <c r="AU251" s="213" t="s">
        <v>81</v>
      </c>
      <c r="AY251" s="13" t="s">
        <v>109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3" t="s">
        <v>81</v>
      </c>
      <c r="BK251" s="214">
        <f>ROUND(I251*H251,2)</f>
        <v>0</v>
      </c>
      <c r="BL251" s="13" t="s">
        <v>115</v>
      </c>
      <c r="BM251" s="213" t="s">
        <v>317</v>
      </c>
    </row>
    <row r="252" s="2" customFormat="1">
      <c r="A252" s="34"/>
      <c r="B252" s="35"/>
      <c r="C252" s="36"/>
      <c r="D252" s="215" t="s">
        <v>117</v>
      </c>
      <c r="E252" s="36"/>
      <c r="F252" s="216" t="s">
        <v>318</v>
      </c>
      <c r="G252" s="36"/>
      <c r="H252" s="36"/>
      <c r="I252" s="217"/>
      <c r="J252" s="36"/>
      <c r="K252" s="36"/>
      <c r="L252" s="40"/>
      <c r="M252" s="218"/>
      <c r="N252" s="219"/>
      <c r="O252" s="87"/>
      <c r="P252" s="87"/>
      <c r="Q252" s="87"/>
      <c r="R252" s="87"/>
      <c r="S252" s="87"/>
      <c r="T252" s="88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3" t="s">
        <v>117</v>
      </c>
      <c r="AU252" s="13" t="s">
        <v>81</v>
      </c>
    </row>
    <row r="253" s="2" customFormat="1" ht="24.15" customHeight="1">
      <c r="A253" s="34"/>
      <c r="B253" s="35"/>
      <c r="C253" s="202" t="s">
        <v>319</v>
      </c>
      <c r="D253" s="202" t="s">
        <v>110</v>
      </c>
      <c r="E253" s="203" t="s">
        <v>132</v>
      </c>
      <c r="F253" s="204" t="s">
        <v>133</v>
      </c>
      <c r="G253" s="205" t="s">
        <v>113</v>
      </c>
      <c r="H253" s="206">
        <v>0.5</v>
      </c>
      <c r="I253" s="207"/>
      <c r="J253" s="208">
        <f>ROUND(I253*H253,2)</f>
        <v>0</v>
      </c>
      <c r="K253" s="204" t="s">
        <v>114</v>
      </c>
      <c r="L253" s="40"/>
      <c r="M253" s="209" t="s">
        <v>1</v>
      </c>
      <c r="N253" s="210" t="s">
        <v>38</v>
      </c>
      <c r="O253" s="87"/>
      <c r="P253" s="211">
        <f>O253*H253</f>
        <v>0</v>
      </c>
      <c r="Q253" s="211">
        <v>0</v>
      </c>
      <c r="R253" s="211">
        <f>Q253*H253</f>
        <v>0</v>
      </c>
      <c r="S253" s="211">
        <v>0</v>
      </c>
      <c r="T253" s="212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3" t="s">
        <v>115</v>
      </c>
      <c r="AT253" s="213" t="s">
        <v>110</v>
      </c>
      <c r="AU253" s="213" t="s">
        <v>81</v>
      </c>
      <c r="AY253" s="13" t="s">
        <v>109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3" t="s">
        <v>81</v>
      </c>
      <c r="BK253" s="214">
        <f>ROUND(I253*H253,2)</f>
        <v>0</v>
      </c>
      <c r="BL253" s="13" t="s">
        <v>115</v>
      </c>
      <c r="BM253" s="213" t="s">
        <v>320</v>
      </c>
    </row>
    <row r="254" s="2" customFormat="1">
      <c r="A254" s="34"/>
      <c r="B254" s="35"/>
      <c r="C254" s="36"/>
      <c r="D254" s="215" t="s">
        <v>117</v>
      </c>
      <c r="E254" s="36"/>
      <c r="F254" s="216" t="s">
        <v>321</v>
      </c>
      <c r="G254" s="36"/>
      <c r="H254" s="36"/>
      <c r="I254" s="217"/>
      <c r="J254" s="36"/>
      <c r="K254" s="36"/>
      <c r="L254" s="40"/>
      <c r="M254" s="218"/>
      <c r="N254" s="219"/>
      <c r="O254" s="87"/>
      <c r="P254" s="87"/>
      <c r="Q254" s="87"/>
      <c r="R254" s="87"/>
      <c r="S254" s="87"/>
      <c r="T254" s="88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3" t="s">
        <v>117</v>
      </c>
      <c r="AU254" s="13" t="s">
        <v>81</v>
      </c>
    </row>
    <row r="255" s="2" customFormat="1" ht="24.15" customHeight="1">
      <c r="A255" s="34"/>
      <c r="B255" s="35"/>
      <c r="C255" s="202" t="s">
        <v>322</v>
      </c>
      <c r="D255" s="202" t="s">
        <v>110</v>
      </c>
      <c r="E255" s="203" t="s">
        <v>111</v>
      </c>
      <c r="F255" s="204" t="s">
        <v>112</v>
      </c>
      <c r="G255" s="205" t="s">
        <v>113</v>
      </c>
      <c r="H255" s="206">
        <v>1</v>
      </c>
      <c r="I255" s="207"/>
      <c r="J255" s="208">
        <f>ROUND(I255*H255,2)</f>
        <v>0</v>
      </c>
      <c r="K255" s="204" t="s">
        <v>114</v>
      </c>
      <c r="L255" s="40"/>
      <c r="M255" s="209" t="s">
        <v>1</v>
      </c>
      <c r="N255" s="210" t="s">
        <v>38</v>
      </c>
      <c r="O255" s="87"/>
      <c r="P255" s="211">
        <f>O255*H255</f>
        <v>0</v>
      </c>
      <c r="Q255" s="211">
        <v>0</v>
      </c>
      <c r="R255" s="211">
        <f>Q255*H255</f>
        <v>0</v>
      </c>
      <c r="S255" s="211">
        <v>0</v>
      </c>
      <c r="T255" s="212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3" t="s">
        <v>115</v>
      </c>
      <c r="AT255" s="213" t="s">
        <v>110</v>
      </c>
      <c r="AU255" s="213" t="s">
        <v>81</v>
      </c>
      <c r="AY255" s="13" t="s">
        <v>109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3" t="s">
        <v>81</v>
      </c>
      <c r="BK255" s="214">
        <f>ROUND(I255*H255,2)</f>
        <v>0</v>
      </c>
      <c r="BL255" s="13" t="s">
        <v>115</v>
      </c>
      <c r="BM255" s="213" t="s">
        <v>323</v>
      </c>
    </row>
    <row r="256" s="2" customFormat="1">
      <c r="A256" s="34"/>
      <c r="B256" s="35"/>
      <c r="C256" s="36"/>
      <c r="D256" s="215" t="s">
        <v>117</v>
      </c>
      <c r="E256" s="36"/>
      <c r="F256" s="216" t="s">
        <v>324</v>
      </c>
      <c r="G256" s="36"/>
      <c r="H256" s="36"/>
      <c r="I256" s="217"/>
      <c r="J256" s="36"/>
      <c r="K256" s="36"/>
      <c r="L256" s="40"/>
      <c r="M256" s="218"/>
      <c r="N256" s="219"/>
      <c r="O256" s="87"/>
      <c r="P256" s="87"/>
      <c r="Q256" s="87"/>
      <c r="R256" s="87"/>
      <c r="S256" s="87"/>
      <c r="T256" s="88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3" t="s">
        <v>117</v>
      </c>
      <c r="AU256" s="13" t="s">
        <v>81</v>
      </c>
    </row>
    <row r="257" s="2" customFormat="1" ht="24.15" customHeight="1">
      <c r="A257" s="34"/>
      <c r="B257" s="35"/>
      <c r="C257" s="202" t="s">
        <v>325</v>
      </c>
      <c r="D257" s="202" t="s">
        <v>110</v>
      </c>
      <c r="E257" s="203" t="s">
        <v>137</v>
      </c>
      <c r="F257" s="204" t="s">
        <v>138</v>
      </c>
      <c r="G257" s="205" t="s">
        <v>113</v>
      </c>
      <c r="H257" s="206">
        <v>1</v>
      </c>
      <c r="I257" s="207"/>
      <c r="J257" s="208">
        <f>ROUND(I257*H257,2)</f>
        <v>0</v>
      </c>
      <c r="K257" s="204" t="s">
        <v>114</v>
      </c>
      <c r="L257" s="40"/>
      <c r="M257" s="209" t="s">
        <v>1</v>
      </c>
      <c r="N257" s="210" t="s">
        <v>38</v>
      </c>
      <c r="O257" s="87"/>
      <c r="P257" s="211">
        <f>O257*H257</f>
        <v>0</v>
      </c>
      <c r="Q257" s="211">
        <v>0</v>
      </c>
      <c r="R257" s="211">
        <f>Q257*H257</f>
        <v>0</v>
      </c>
      <c r="S257" s="211">
        <v>0</v>
      </c>
      <c r="T257" s="212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3" t="s">
        <v>115</v>
      </c>
      <c r="AT257" s="213" t="s">
        <v>110</v>
      </c>
      <c r="AU257" s="213" t="s">
        <v>81</v>
      </c>
      <c r="AY257" s="13" t="s">
        <v>109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3" t="s">
        <v>81</v>
      </c>
      <c r="BK257" s="214">
        <f>ROUND(I257*H257,2)</f>
        <v>0</v>
      </c>
      <c r="BL257" s="13" t="s">
        <v>115</v>
      </c>
      <c r="BM257" s="213" t="s">
        <v>326</v>
      </c>
    </row>
    <row r="258" s="2" customFormat="1">
      <c r="A258" s="34"/>
      <c r="B258" s="35"/>
      <c r="C258" s="36"/>
      <c r="D258" s="215" t="s">
        <v>117</v>
      </c>
      <c r="E258" s="36"/>
      <c r="F258" s="216" t="s">
        <v>327</v>
      </c>
      <c r="G258" s="36"/>
      <c r="H258" s="36"/>
      <c r="I258" s="217"/>
      <c r="J258" s="36"/>
      <c r="K258" s="36"/>
      <c r="L258" s="40"/>
      <c r="M258" s="218"/>
      <c r="N258" s="219"/>
      <c r="O258" s="87"/>
      <c r="P258" s="87"/>
      <c r="Q258" s="87"/>
      <c r="R258" s="87"/>
      <c r="S258" s="87"/>
      <c r="T258" s="88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3" t="s">
        <v>117</v>
      </c>
      <c r="AU258" s="13" t="s">
        <v>81</v>
      </c>
    </row>
    <row r="259" s="2" customFormat="1" ht="24.15" customHeight="1">
      <c r="A259" s="34"/>
      <c r="B259" s="35"/>
      <c r="C259" s="202" t="s">
        <v>328</v>
      </c>
      <c r="D259" s="202" t="s">
        <v>110</v>
      </c>
      <c r="E259" s="203" t="s">
        <v>111</v>
      </c>
      <c r="F259" s="204" t="s">
        <v>112</v>
      </c>
      <c r="G259" s="205" t="s">
        <v>113</v>
      </c>
      <c r="H259" s="206">
        <v>1</v>
      </c>
      <c r="I259" s="207"/>
      <c r="J259" s="208">
        <f>ROUND(I259*H259,2)</f>
        <v>0</v>
      </c>
      <c r="K259" s="204" t="s">
        <v>114</v>
      </c>
      <c r="L259" s="40"/>
      <c r="M259" s="209" t="s">
        <v>1</v>
      </c>
      <c r="N259" s="210" t="s">
        <v>38</v>
      </c>
      <c r="O259" s="87"/>
      <c r="P259" s="211">
        <f>O259*H259</f>
        <v>0</v>
      </c>
      <c r="Q259" s="211">
        <v>0</v>
      </c>
      <c r="R259" s="211">
        <f>Q259*H259</f>
        <v>0</v>
      </c>
      <c r="S259" s="211">
        <v>0</v>
      </c>
      <c r="T259" s="212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3" t="s">
        <v>115</v>
      </c>
      <c r="AT259" s="213" t="s">
        <v>110</v>
      </c>
      <c r="AU259" s="213" t="s">
        <v>81</v>
      </c>
      <c r="AY259" s="13" t="s">
        <v>109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3" t="s">
        <v>81</v>
      </c>
      <c r="BK259" s="214">
        <f>ROUND(I259*H259,2)</f>
        <v>0</v>
      </c>
      <c r="BL259" s="13" t="s">
        <v>115</v>
      </c>
      <c r="BM259" s="213" t="s">
        <v>329</v>
      </c>
    </row>
    <row r="260" s="2" customFormat="1">
      <c r="A260" s="34"/>
      <c r="B260" s="35"/>
      <c r="C260" s="36"/>
      <c r="D260" s="215" t="s">
        <v>117</v>
      </c>
      <c r="E260" s="36"/>
      <c r="F260" s="216" t="s">
        <v>330</v>
      </c>
      <c r="G260" s="36"/>
      <c r="H260" s="36"/>
      <c r="I260" s="217"/>
      <c r="J260" s="36"/>
      <c r="K260" s="36"/>
      <c r="L260" s="40"/>
      <c r="M260" s="218"/>
      <c r="N260" s="219"/>
      <c r="O260" s="87"/>
      <c r="P260" s="87"/>
      <c r="Q260" s="87"/>
      <c r="R260" s="87"/>
      <c r="S260" s="87"/>
      <c r="T260" s="88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3" t="s">
        <v>117</v>
      </c>
      <c r="AU260" s="13" t="s">
        <v>81</v>
      </c>
    </row>
    <row r="261" s="2" customFormat="1" ht="24.15" customHeight="1">
      <c r="A261" s="34"/>
      <c r="B261" s="35"/>
      <c r="C261" s="202" t="s">
        <v>331</v>
      </c>
      <c r="D261" s="202" t="s">
        <v>110</v>
      </c>
      <c r="E261" s="203" t="s">
        <v>132</v>
      </c>
      <c r="F261" s="204" t="s">
        <v>133</v>
      </c>
      <c r="G261" s="205" t="s">
        <v>113</v>
      </c>
      <c r="H261" s="206">
        <v>3</v>
      </c>
      <c r="I261" s="207"/>
      <c r="J261" s="208">
        <f>ROUND(I261*H261,2)</f>
        <v>0</v>
      </c>
      <c r="K261" s="204" t="s">
        <v>114</v>
      </c>
      <c r="L261" s="40"/>
      <c r="M261" s="209" t="s">
        <v>1</v>
      </c>
      <c r="N261" s="210" t="s">
        <v>38</v>
      </c>
      <c r="O261" s="87"/>
      <c r="P261" s="211">
        <f>O261*H261</f>
        <v>0</v>
      </c>
      <c r="Q261" s="211">
        <v>0</v>
      </c>
      <c r="R261" s="211">
        <f>Q261*H261</f>
        <v>0</v>
      </c>
      <c r="S261" s="211">
        <v>0</v>
      </c>
      <c r="T261" s="212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3" t="s">
        <v>115</v>
      </c>
      <c r="AT261" s="213" t="s">
        <v>110</v>
      </c>
      <c r="AU261" s="213" t="s">
        <v>81</v>
      </c>
      <c r="AY261" s="13" t="s">
        <v>109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3" t="s">
        <v>81</v>
      </c>
      <c r="BK261" s="214">
        <f>ROUND(I261*H261,2)</f>
        <v>0</v>
      </c>
      <c r="BL261" s="13" t="s">
        <v>115</v>
      </c>
      <c r="BM261" s="213" t="s">
        <v>332</v>
      </c>
    </row>
    <row r="262" s="2" customFormat="1">
      <c r="A262" s="34"/>
      <c r="B262" s="35"/>
      <c r="C262" s="36"/>
      <c r="D262" s="215" t="s">
        <v>117</v>
      </c>
      <c r="E262" s="36"/>
      <c r="F262" s="216" t="s">
        <v>333</v>
      </c>
      <c r="G262" s="36"/>
      <c r="H262" s="36"/>
      <c r="I262" s="217"/>
      <c r="J262" s="36"/>
      <c r="K262" s="36"/>
      <c r="L262" s="40"/>
      <c r="M262" s="218"/>
      <c r="N262" s="219"/>
      <c r="O262" s="87"/>
      <c r="P262" s="87"/>
      <c r="Q262" s="87"/>
      <c r="R262" s="87"/>
      <c r="S262" s="87"/>
      <c r="T262" s="88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3" t="s">
        <v>117</v>
      </c>
      <c r="AU262" s="13" t="s">
        <v>81</v>
      </c>
    </row>
    <row r="263" s="2" customFormat="1" ht="24.15" customHeight="1">
      <c r="A263" s="34"/>
      <c r="B263" s="35"/>
      <c r="C263" s="202" t="s">
        <v>334</v>
      </c>
      <c r="D263" s="202" t="s">
        <v>110</v>
      </c>
      <c r="E263" s="203" t="s">
        <v>137</v>
      </c>
      <c r="F263" s="204" t="s">
        <v>138</v>
      </c>
      <c r="G263" s="205" t="s">
        <v>113</v>
      </c>
      <c r="H263" s="206">
        <v>1</v>
      </c>
      <c r="I263" s="207"/>
      <c r="J263" s="208">
        <f>ROUND(I263*H263,2)</f>
        <v>0</v>
      </c>
      <c r="K263" s="204" t="s">
        <v>114</v>
      </c>
      <c r="L263" s="40"/>
      <c r="M263" s="209" t="s">
        <v>1</v>
      </c>
      <c r="N263" s="210" t="s">
        <v>38</v>
      </c>
      <c r="O263" s="87"/>
      <c r="P263" s="211">
        <f>O263*H263</f>
        <v>0</v>
      </c>
      <c r="Q263" s="211">
        <v>0</v>
      </c>
      <c r="R263" s="211">
        <f>Q263*H263</f>
        <v>0</v>
      </c>
      <c r="S263" s="211">
        <v>0</v>
      </c>
      <c r="T263" s="212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3" t="s">
        <v>115</v>
      </c>
      <c r="AT263" s="213" t="s">
        <v>110</v>
      </c>
      <c r="AU263" s="213" t="s">
        <v>81</v>
      </c>
      <c r="AY263" s="13" t="s">
        <v>109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3" t="s">
        <v>81</v>
      </c>
      <c r="BK263" s="214">
        <f>ROUND(I263*H263,2)</f>
        <v>0</v>
      </c>
      <c r="BL263" s="13" t="s">
        <v>115</v>
      </c>
      <c r="BM263" s="213" t="s">
        <v>335</v>
      </c>
    </row>
    <row r="264" s="2" customFormat="1">
      <c r="A264" s="34"/>
      <c r="B264" s="35"/>
      <c r="C264" s="36"/>
      <c r="D264" s="215" t="s">
        <v>117</v>
      </c>
      <c r="E264" s="36"/>
      <c r="F264" s="216" t="s">
        <v>336</v>
      </c>
      <c r="G264" s="36"/>
      <c r="H264" s="36"/>
      <c r="I264" s="217"/>
      <c r="J264" s="36"/>
      <c r="K264" s="36"/>
      <c r="L264" s="40"/>
      <c r="M264" s="218"/>
      <c r="N264" s="219"/>
      <c r="O264" s="87"/>
      <c r="P264" s="87"/>
      <c r="Q264" s="87"/>
      <c r="R264" s="87"/>
      <c r="S264" s="87"/>
      <c r="T264" s="88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3" t="s">
        <v>117</v>
      </c>
      <c r="AU264" s="13" t="s">
        <v>81</v>
      </c>
    </row>
    <row r="265" s="2" customFormat="1" ht="37.8" customHeight="1">
      <c r="A265" s="34"/>
      <c r="B265" s="35"/>
      <c r="C265" s="202" t="s">
        <v>337</v>
      </c>
      <c r="D265" s="202" t="s">
        <v>110</v>
      </c>
      <c r="E265" s="203" t="s">
        <v>155</v>
      </c>
      <c r="F265" s="204" t="s">
        <v>156</v>
      </c>
      <c r="G265" s="205" t="s">
        <v>113</v>
      </c>
      <c r="H265" s="206">
        <v>1</v>
      </c>
      <c r="I265" s="207"/>
      <c r="J265" s="208">
        <f>ROUND(I265*H265,2)</f>
        <v>0</v>
      </c>
      <c r="K265" s="204" t="s">
        <v>114</v>
      </c>
      <c r="L265" s="40"/>
      <c r="M265" s="209" t="s">
        <v>1</v>
      </c>
      <c r="N265" s="210" t="s">
        <v>38</v>
      </c>
      <c r="O265" s="87"/>
      <c r="P265" s="211">
        <f>O265*H265</f>
        <v>0</v>
      </c>
      <c r="Q265" s="211">
        <v>0</v>
      </c>
      <c r="R265" s="211">
        <f>Q265*H265</f>
        <v>0</v>
      </c>
      <c r="S265" s="211">
        <v>0</v>
      </c>
      <c r="T265" s="212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3" t="s">
        <v>115</v>
      </c>
      <c r="AT265" s="213" t="s">
        <v>110</v>
      </c>
      <c r="AU265" s="213" t="s">
        <v>81</v>
      </c>
      <c r="AY265" s="13" t="s">
        <v>109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3" t="s">
        <v>81</v>
      </c>
      <c r="BK265" s="214">
        <f>ROUND(I265*H265,2)</f>
        <v>0</v>
      </c>
      <c r="BL265" s="13" t="s">
        <v>115</v>
      </c>
      <c r="BM265" s="213" t="s">
        <v>338</v>
      </c>
    </row>
    <row r="266" s="2" customFormat="1">
      <c r="A266" s="34"/>
      <c r="B266" s="35"/>
      <c r="C266" s="36"/>
      <c r="D266" s="215" t="s">
        <v>117</v>
      </c>
      <c r="E266" s="36"/>
      <c r="F266" s="216" t="s">
        <v>336</v>
      </c>
      <c r="G266" s="36"/>
      <c r="H266" s="36"/>
      <c r="I266" s="217"/>
      <c r="J266" s="36"/>
      <c r="K266" s="36"/>
      <c r="L266" s="40"/>
      <c r="M266" s="218"/>
      <c r="N266" s="219"/>
      <c r="O266" s="87"/>
      <c r="P266" s="87"/>
      <c r="Q266" s="87"/>
      <c r="R266" s="87"/>
      <c r="S266" s="87"/>
      <c r="T266" s="88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3" t="s">
        <v>117</v>
      </c>
      <c r="AU266" s="13" t="s">
        <v>81</v>
      </c>
    </row>
    <row r="267" s="2" customFormat="1" ht="24.15" customHeight="1">
      <c r="A267" s="34"/>
      <c r="B267" s="35"/>
      <c r="C267" s="202" t="s">
        <v>339</v>
      </c>
      <c r="D267" s="202" t="s">
        <v>110</v>
      </c>
      <c r="E267" s="203" t="s">
        <v>137</v>
      </c>
      <c r="F267" s="204" t="s">
        <v>138</v>
      </c>
      <c r="G267" s="205" t="s">
        <v>113</v>
      </c>
      <c r="H267" s="206">
        <v>1</v>
      </c>
      <c r="I267" s="207"/>
      <c r="J267" s="208">
        <f>ROUND(I267*H267,2)</f>
        <v>0</v>
      </c>
      <c r="K267" s="204" t="s">
        <v>114</v>
      </c>
      <c r="L267" s="40"/>
      <c r="M267" s="209" t="s">
        <v>1</v>
      </c>
      <c r="N267" s="210" t="s">
        <v>38</v>
      </c>
      <c r="O267" s="87"/>
      <c r="P267" s="211">
        <f>O267*H267</f>
        <v>0</v>
      </c>
      <c r="Q267" s="211">
        <v>0</v>
      </c>
      <c r="R267" s="211">
        <f>Q267*H267</f>
        <v>0</v>
      </c>
      <c r="S267" s="211">
        <v>0</v>
      </c>
      <c r="T267" s="212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3" t="s">
        <v>115</v>
      </c>
      <c r="AT267" s="213" t="s">
        <v>110</v>
      </c>
      <c r="AU267" s="213" t="s">
        <v>81</v>
      </c>
      <c r="AY267" s="13" t="s">
        <v>109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3" t="s">
        <v>81</v>
      </c>
      <c r="BK267" s="214">
        <f>ROUND(I267*H267,2)</f>
        <v>0</v>
      </c>
      <c r="BL267" s="13" t="s">
        <v>115</v>
      </c>
      <c r="BM267" s="213" t="s">
        <v>340</v>
      </c>
    </row>
    <row r="268" s="2" customFormat="1">
      <c r="A268" s="34"/>
      <c r="B268" s="35"/>
      <c r="C268" s="36"/>
      <c r="D268" s="215" t="s">
        <v>117</v>
      </c>
      <c r="E268" s="36"/>
      <c r="F268" s="216" t="s">
        <v>341</v>
      </c>
      <c r="G268" s="36"/>
      <c r="H268" s="36"/>
      <c r="I268" s="217"/>
      <c r="J268" s="36"/>
      <c r="K268" s="36"/>
      <c r="L268" s="40"/>
      <c r="M268" s="218"/>
      <c r="N268" s="219"/>
      <c r="O268" s="87"/>
      <c r="P268" s="87"/>
      <c r="Q268" s="87"/>
      <c r="R268" s="87"/>
      <c r="S268" s="87"/>
      <c r="T268" s="88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3" t="s">
        <v>117</v>
      </c>
      <c r="AU268" s="13" t="s">
        <v>81</v>
      </c>
    </row>
    <row r="269" s="2" customFormat="1" ht="37.8" customHeight="1">
      <c r="A269" s="34"/>
      <c r="B269" s="35"/>
      <c r="C269" s="202" t="s">
        <v>342</v>
      </c>
      <c r="D269" s="202" t="s">
        <v>110</v>
      </c>
      <c r="E269" s="203" t="s">
        <v>155</v>
      </c>
      <c r="F269" s="204" t="s">
        <v>156</v>
      </c>
      <c r="G269" s="205" t="s">
        <v>113</v>
      </c>
      <c r="H269" s="206">
        <v>2</v>
      </c>
      <c r="I269" s="207"/>
      <c r="J269" s="208">
        <f>ROUND(I269*H269,2)</f>
        <v>0</v>
      </c>
      <c r="K269" s="204" t="s">
        <v>114</v>
      </c>
      <c r="L269" s="40"/>
      <c r="M269" s="209" t="s">
        <v>1</v>
      </c>
      <c r="N269" s="210" t="s">
        <v>38</v>
      </c>
      <c r="O269" s="87"/>
      <c r="P269" s="211">
        <f>O269*H269</f>
        <v>0</v>
      </c>
      <c r="Q269" s="211">
        <v>0</v>
      </c>
      <c r="R269" s="211">
        <f>Q269*H269</f>
        <v>0</v>
      </c>
      <c r="S269" s="211">
        <v>0</v>
      </c>
      <c r="T269" s="212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3" t="s">
        <v>115</v>
      </c>
      <c r="AT269" s="213" t="s">
        <v>110</v>
      </c>
      <c r="AU269" s="213" t="s">
        <v>81</v>
      </c>
      <c r="AY269" s="13" t="s">
        <v>109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3" t="s">
        <v>81</v>
      </c>
      <c r="BK269" s="214">
        <f>ROUND(I269*H269,2)</f>
        <v>0</v>
      </c>
      <c r="BL269" s="13" t="s">
        <v>115</v>
      </c>
      <c r="BM269" s="213" t="s">
        <v>343</v>
      </c>
    </row>
    <row r="270" s="2" customFormat="1">
      <c r="A270" s="34"/>
      <c r="B270" s="35"/>
      <c r="C270" s="36"/>
      <c r="D270" s="215" t="s">
        <v>117</v>
      </c>
      <c r="E270" s="36"/>
      <c r="F270" s="216" t="s">
        <v>341</v>
      </c>
      <c r="G270" s="36"/>
      <c r="H270" s="36"/>
      <c r="I270" s="217"/>
      <c r="J270" s="36"/>
      <c r="K270" s="36"/>
      <c r="L270" s="40"/>
      <c r="M270" s="218"/>
      <c r="N270" s="219"/>
      <c r="O270" s="87"/>
      <c r="P270" s="87"/>
      <c r="Q270" s="87"/>
      <c r="R270" s="87"/>
      <c r="S270" s="87"/>
      <c r="T270" s="88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3" t="s">
        <v>117</v>
      </c>
      <c r="AU270" s="13" t="s">
        <v>81</v>
      </c>
    </row>
    <row r="271" s="2" customFormat="1" ht="24.15" customHeight="1">
      <c r="A271" s="34"/>
      <c r="B271" s="35"/>
      <c r="C271" s="202" t="s">
        <v>344</v>
      </c>
      <c r="D271" s="202" t="s">
        <v>110</v>
      </c>
      <c r="E271" s="203" t="s">
        <v>162</v>
      </c>
      <c r="F271" s="204" t="s">
        <v>163</v>
      </c>
      <c r="G271" s="205" t="s">
        <v>113</v>
      </c>
      <c r="H271" s="206">
        <v>1</v>
      </c>
      <c r="I271" s="207"/>
      <c r="J271" s="208">
        <f>ROUND(I271*H271,2)</f>
        <v>0</v>
      </c>
      <c r="K271" s="204" t="s">
        <v>114</v>
      </c>
      <c r="L271" s="40"/>
      <c r="M271" s="209" t="s">
        <v>1</v>
      </c>
      <c r="N271" s="210" t="s">
        <v>38</v>
      </c>
      <c r="O271" s="87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3" t="s">
        <v>115</v>
      </c>
      <c r="AT271" s="213" t="s">
        <v>110</v>
      </c>
      <c r="AU271" s="213" t="s">
        <v>81</v>
      </c>
      <c r="AY271" s="13" t="s">
        <v>109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3" t="s">
        <v>81</v>
      </c>
      <c r="BK271" s="214">
        <f>ROUND(I271*H271,2)</f>
        <v>0</v>
      </c>
      <c r="BL271" s="13" t="s">
        <v>115</v>
      </c>
      <c r="BM271" s="213" t="s">
        <v>345</v>
      </c>
    </row>
    <row r="272" s="2" customFormat="1">
      <c r="A272" s="34"/>
      <c r="B272" s="35"/>
      <c r="C272" s="36"/>
      <c r="D272" s="215" t="s">
        <v>117</v>
      </c>
      <c r="E272" s="36"/>
      <c r="F272" s="216" t="s">
        <v>346</v>
      </c>
      <c r="G272" s="36"/>
      <c r="H272" s="36"/>
      <c r="I272" s="217"/>
      <c r="J272" s="36"/>
      <c r="K272" s="36"/>
      <c r="L272" s="40"/>
      <c r="M272" s="218"/>
      <c r="N272" s="219"/>
      <c r="O272" s="87"/>
      <c r="P272" s="87"/>
      <c r="Q272" s="87"/>
      <c r="R272" s="87"/>
      <c r="S272" s="87"/>
      <c r="T272" s="88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3" t="s">
        <v>117</v>
      </c>
      <c r="AU272" s="13" t="s">
        <v>81</v>
      </c>
    </row>
    <row r="273" s="2" customFormat="1" ht="24.15" customHeight="1">
      <c r="A273" s="34"/>
      <c r="B273" s="35"/>
      <c r="C273" s="202" t="s">
        <v>347</v>
      </c>
      <c r="D273" s="202" t="s">
        <v>110</v>
      </c>
      <c r="E273" s="203" t="s">
        <v>127</v>
      </c>
      <c r="F273" s="204" t="s">
        <v>128</v>
      </c>
      <c r="G273" s="205" t="s">
        <v>113</v>
      </c>
      <c r="H273" s="206">
        <v>1</v>
      </c>
      <c r="I273" s="207"/>
      <c r="J273" s="208">
        <f>ROUND(I273*H273,2)</f>
        <v>0</v>
      </c>
      <c r="K273" s="204" t="s">
        <v>114</v>
      </c>
      <c r="L273" s="40"/>
      <c r="M273" s="209" t="s">
        <v>1</v>
      </c>
      <c r="N273" s="210" t="s">
        <v>38</v>
      </c>
      <c r="O273" s="87"/>
      <c r="P273" s="211">
        <f>O273*H273</f>
        <v>0</v>
      </c>
      <c r="Q273" s="211">
        <v>0</v>
      </c>
      <c r="R273" s="211">
        <f>Q273*H273</f>
        <v>0</v>
      </c>
      <c r="S273" s="211">
        <v>0</v>
      </c>
      <c r="T273" s="212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3" t="s">
        <v>115</v>
      </c>
      <c r="AT273" s="213" t="s">
        <v>110</v>
      </c>
      <c r="AU273" s="213" t="s">
        <v>81</v>
      </c>
      <c r="AY273" s="13" t="s">
        <v>109</v>
      </c>
      <c r="BE273" s="214">
        <f>IF(N273="základní",J273,0)</f>
        <v>0</v>
      </c>
      <c r="BF273" s="214">
        <f>IF(N273="snížená",J273,0)</f>
        <v>0</v>
      </c>
      <c r="BG273" s="214">
        <f>IF(N273="zákl. přenesená",J273,0)</f>
        <v>0</v>
      </c>
      <c r="BH273" s="214">
        <f>IF(N273="sníž. přenesená",J273,0)</f>
        <v>0</v>
      </c>
      <c r="BI273" s="214">
        <f>IF(N273="nulová",J273,0)</f>
        <v>0</v>
      </c>
      <c r="BJ273" s="13" t="s">
        <v>81</v>
      </c>
      <c r="BK273" s="214">
        <f>ROUND(I273*H273,2)</f>
        <v>0</v>
      </c>
      <c r="BL273" s="13" t="s">
        <v>115</v>
      </c>
      <c r="BM273" s="213" t="s">
        <v>348</v>
      </c>
    </row>
    <row r="274" s="2" customFormat="1">
      <c r="A274" s="34"/>
      <c r="B274" s="35"/>
      <c r="C274" s="36"/>
      <c r="D274" s="215" t="s">
        <v>117</v>
      </c>
      <c r="E274" s="36"/>
      <c r="F274" s="216" t="s">
        <v>349</v>
      </c>
      <c r="G274" s="36"/>
      <c r="H274" s="36"/>
      <c r="I274" s="217"/>
      <c r="J274" s="36"/>
      <c r="K274" s="36"/>
      <c r="L274" s="40"/>
      <c r="M274" s="218"/>
      <c r="N274" s="219"/>
      <c r="O274" s="87"/>
      <c r="P274" s="87"/>
      <c r="Q274" s="87"/>
      <c r="R274" s="87"/>
      <c r="S274" s="87"/>
      <c r="T274" s="88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3" t="s">
        <v>117</v>
      </c>
      <c r="AU274" s="13" t="s">
        <v>81</v>
      </c>
    </row>
    <row r="275" s="2" customFormat="1" ht="24.15" customHeight="1">
      <c r="A275" s="34"/>
      <c r="B275" s="35"/>
      <c r="C275" s="202" t="s">
        <v>350</v>
      </c>
      <c r="D275" s="202" t="s">
        <v>110</v>
      </c>
      <c r="E275" s="203" t="s">
        <v>162</v>
      </c>
      <c r="F275" s="204" t="s">
        <v>163</v>
      </c>
      <c r="G275" s="205" t="s">
        <v>113</v>
      </c>
      <c r="H275" s="206">
        <v>1</v>
      </c>
      <c r="I275" s="207"/>
      <c r="J275" s="208">
        <f>ROUND(I275*H275,2)</f>
        <v>0</v>
      </c>
      <c r="K275" s="204" t="s">
        <v>114</v>
      </c>
      <c r="L275" s="40"/>
      <c r="M275" s="209" t="s">
        <v>1</v>
      </c>
      <c r="N275" s="210" t="s">
        <v>38</v>
      </c>
      <c r="O275" s="87"/>
      <c r="P275" s="211">
        <f>O275*H275</f>
        <v>0</v>
      </c>
      <c r="Q275" s="211">
        <v>0</v>
      </c>
      <c r="R275" s="211">
        <f>Q275*H275</f>
        <v>0</v>
      </c>
      <c r="S275" s="211">
        <v>0</v>
      </c>
      <c r="T275" s="212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3" t="s">
        <v>115</v>
      </c>
      <c r="AT275" s="213" t="s">
        <v>110</v>
      </c>
      <c r="AU275" s="213" t="s">
        <v>81</v>
      </c>
      <c r="AY275" s="13" t="s">
        <v>109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3" t="s">
        <v>81</v>
      </c>
      <c r="BK275" s="214">
        <f>ROUND(I275*H275,2)</f>
        <v>0</v>
      </c>
      <c r="BL275" s="13" t="s">
        <v>115</v>
      </c>
      <c r="BM275" s="213" t="s">
        <v>351</v>
      </c>
    </row>
    <row r="276" s="2" customFormat="1">
      <c r="A276" s="34"/>
      <c r="B276" s="35"/>
      <c r="C276" s="36"/>
      <c r="D276" s="215" t="s">
        <v>117</v>
      </c>
      <c r="E276" s="36"/>
      <c r="F276" s="216" t="s">
        <v>352</v>
      </c>
      <c r="G276" s="36"/>
      <c r="H276" s="36"/>
      <c r="I276" s="217"/>
      <c r="J276" s="36"/>
      <c r="K276" s="36"/>
      <c r="L276" s="40"/>
      <c r="M276" s="218"/>
      <c r="N276" s="219"/>
      <c r="O276" s="87"/>
      <c r="P276" s="87"/>
      <c r="Q276" s="87"/>
      <c r="R276" s="87"/>
      <c r="S276" s="87"/>
      <c r="T276" s="88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3" t="s">
        <v>117</v>
      </c>
      <c r="AU276" s="13" t="s">
        <v>81</v>
      </c>
    </row>
    <row r="277" s="2" customFormat="1" ht="24.15" customHeight="1">
      <c r="A277" s="34"/>
      <c r="B277" s="35"/>
      <c r="C277" s="202" t="s">
        <v>353</v>
      </c>
      <c r="D277" s="202" t="s">
        <v>110</v>
      </c>
      <c r="E277" s="203" t="s">
        <v>162</v>
      </c>
      <c r="F277" s="204" t="s">
        <v>163</v>
      </c>
      <c r="G277" s="205" t="s">
        <v>113</v>
      </c>
      <c r="H277" s="206">
        <v>1</v>
      </c>
      <c r="I277" s="207"/>
      <c r="J277" s="208">
        <f>ROUND(I277*H277,2)</f>
        <v>0</v>
      </c>
      <c r="K277" s="204" t="s">
        <v>114</v>
      </c>
      <c r="L277" s="40"/>
      <c r="M277" s="209" t="s">
        <v>1</v>
      </c>
      <c r="N277" s="210" t="s">
        <v>38</v>
      </c>
      <c r="O277" s="87"/>
      <c r="P277" s="211">
        <f>O277*H277</f>
        <v>0</v>
      </c>
      <c r="Q277" s="211">
        <v>0</v>
      </c>
      <c r="R277" s="211">
        <f>Q277*H277</f>
        <v>0</v>
      </c>
      <c r="S277" s="211">
        <v>0</v>
      </c>
      <c r="T277" s="212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3" t="s">
        <v>115</v>
      </c>
      <c r="AT277" s="213" t="s">
        <v>110</v>
      </c>
      <c r="AU277" s="213" t="s">
        <v>81</v>
      </c>
      <c r="AY277" s="13" t="s">
        <v>109</v>
      </c>
      <c r="BE277" s="214">
        <f>IF(N277="základní",J277,0)</f>
        <v>0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13" t="s">
        <v>81</v>
      </c>
      <c r="BK277" s="214">
        <f>ROUND(I277*H277,2)</f>
        <v>0</v>
      </c>
      <c r="BL277" s="13" t="s">
        <v>115</v>
      </c>
      <c r="BM277" s="213" t="s">
        <v>354</v>
      </c>
    </row>
    <row r="278" s="2" customFormat="1">
      <c r="A278" s="34"/>
      <c r="B278" s="35"/>
      <c r="C278" s="36"/>
      <c r="D278" s="215" t="s">
        <v>117</v>
      </c>
      <c r="E278" s="36"/>
      <c r="F278" s="216" t="s">
        <v>355</v>
      </c>
      <c r="G278" s="36"/>
      <c r="H278" s="36"/>
      <c r="I278" s="217"/>
      <c r="J278" s="36"/>
      <c r="K278" s="36"/>
      <c r="L278" s="40"/>
      <c r="M278" s="218"/>
      <c r="N278" s="219"/>
      <c r="O278" s="87"/>
      <c r="P278" s="87"/>
      <c r="Q278" s="87"/>
      <c r="R278" s="87"/>
      <c r="S278" s="87"/>
      <c r="T278" s="88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3" t="s">
        <v>117</v>
      </c>
      <c r="AU278" s="13" t="s">
        <v>81</v>
      </c>
    </row>
    <row r="279" s="2" customFormat="1" ht="24.15" customHeight="1">
      <c r="A279" s="34"/>
      <c r="B279" s="35"/>
      <c r="C279" s="202" t="s">
        <v>356</v>
      </c>
      <c r="D279" s="202" t="s">
        <v>110</v>
      </c>
      <c r="E279" s="203" t="s">
        <v>162</v>
      </c>
      <c r="F279" s="204" t="s">
        <v>163</v>
      </c>
      <c r="G279" s="205" t="s">
        <v>113</v>
      </c>
      <c r="H279" s="206">
        <v>1</v>
      </c>
      <c r="I279" s="207"/>
      <c r="J279" s="208">
        <f>ROUND(I279*H279,2)</f>
        <v>0</v>
      </c>
      <c r="K279" s="204" t="s">
        <v>114</v>
      </c>
      <c r="L279" s="40"/>
      <c r="M279" s="209" t="s">
        <v>1</v>
      </c>
      <c r="N279" s="210" t="s">
        <v>38</v>
      </c>
      <c r="O279" s="87"/>
      <c r="P279" s="211">
        <f>O279*H279</f>
        <v>0</v>
      </c>
      <c r="Q279" s="211">
        <v>0</v>
      </c>
      <c r="R279" s="211">
        <f>Q279*H279</f>
        <v>0</v>
      </c>
      <c r="S279" s="211">
        <v>0</v>
      </c>
      <c r="T279" s="212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13" t="s">
        <v>115</v>
      </c>
      <c r="AT279" s="213" t="s">
        <v>110</v>
      </c>
      <c r="AU279" s="213" t="s">
        <v>81</v>
      </c>
      <c r="AY279" s="13" t="s">
        <v>109</v>
      </c>
      <c r="BE279" s="214">
        <f>IF(N279="základní",J279,0)</f>
        <v>0</v>
      </c>
      <c r="BF279" s="214">
        <f>IF(N279="snížená",J279,0)</f>
        <v>0</v>
      </c>
      <c r="BG279" s="214">
        <f>IF(N279="zákl. přenesená",J279,0)</f>
        <v>0</v>
      </c>
      <c r="BH279" s="214">
        <f>IF(N279="sníž. přenesená",J279,0)</f>
        <v>0</v>
      </c>
      <c r="BI279" s="214">
        <f>IF(N279="nulová",J279,0)</f>
        <v>0</v>
      </c>
      <c r="BJ279" s="13" t="s">
        <v>81</v>
      </c>
      <c r="BK279" s="214">
        <f>ROUND(I279*H279,2)</f>
        <v>0</v>
      </c>
      <c r="BL279" s="13" t="s">
        <v>115</v>
      </c>
      <c r="BM279" s="213" t="s">
        <v>357</v>
      </c>
    </row>
    <row r="280" s="2" customFormat="1">
      <c r="A280" s="34"/>
      <c r="B280" s="35"/>
      <c r="C280" s="36"/>
      <c r="D280" s="215" t="s">
        <v>117</v>
      </c>
      <c r="E280" s="36"/>
      <c r="F280" s="216" t="s">
        <v>358</v>
      </c>
      <c r="G280" s="36"/>
      <c r="H280" s="36"/>
      <c r="I280" s="217"/>
      <c r="J280" s="36"/>
      <c r="K280" s="36"/>
      <c r="L280" s="40"/>
      <c r="M280" s="218"/>
      <c r="N280" s="219"/>
      <c r="O280" s="87"/>
      <c r="P280" s="87"/>
      <c r="Q280" s="87"/>
      <c r="R280" s="87"/>
      <c r="S280" s="87"/>
      <c r="T280" s="88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3" t="s">
        <v>117</v>
      </c>
      <c r="AU280" s="13" t="s">
        <v>81</v>
      </c>
    </row>
    <row r="281" s="2" customFormat="1" ht="24.15" customHeight="1">
      <c r="A281" s="34"/>
      <c r="B281" s="35"/>
      <c r="C281" s="202" t="s">
        <v>359</v>
      </c>
      <c r="D281" s="202" t="s">
        <v>110</v>
      </c>
      <c r="E281" s="203" t="s">
        <v>127</v>
      </c>
      <c r="F281" s="204" t="s">
        <v>128</v>
      </c>
      <c r="G281" s="205" t="s">
        <v>113</v>
      </c>
      <c r="H281" s="206">
        <v>1</v>
      </c>
      <c r="I281" s="207"/>
      <c r="J281" s="208">
        <f>ROUND(I281*H281,2)</f>
        <v>0</v>
      </c>
      <c r="K281" s="204" t="s">
        <v>114</v>
      </c>
      <c r="L281" s="40"/>
      <c r="M281" s="209" t="s">
        <v>1</v>
      </c>
      <c r="N281" s="210" t="s">
        <v>38</v>
      </c>
      <c r="O281" s="87"/>
      <c r="P281" s="211">
        <f>O281*H281</f>
        <v>0</v>
      </c>
      <c r="Q281" s="211">
        <v>0</v>
      </c>
      <c r="R281" s="211">
        <f>Q281*H281</f>
        <v>0</v>
      </c>
      <c r="S281" s="211">
        <v>0</v>
      </c>
      <c r="T281" s="212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3" t="s">
        <v>115</v>
      </c>
      <c r="AT281" s="213" t="s">
        <v>110</v>
      </c>
      <c r="AU281" s="213" t="s">
        <v>81</v>
      </c>
      <c r="AY281" s="13" t="s">
        <v>109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13" t="s">
        <v>81</v>
      </c>
      <c r="BK281" s="214">
        <f>ROUND(I281*H281,2)</f>
        <v>0</v>
      </c>
      <c r="BL281" s="13" t="s">
        <v>115</v>
      </c>
      <c r="BM281" s="213" t="s">
        <v>360</v>
      </c>
    </row>
    <row r="282" s="2" customFormat="1">
      <c r="A282" s="34"/>
      <c r="B282" s="35"/>
      <c r="C282" s="36"/>
      <c r="D282" s="215" t="s">
        <v>117</v>
      </c>
      <c r="E282" s="36"/>
      <c r="F282" s="216" t="s">
        <v>361</v>
      </c>
      <c r="G282" s="36"/>
      <c r="H282" s="36"/>
      <c r="I282" s="217"/>
      <c r="J282" s="36"/>
      <c r="K282" s="36"/>
      <c r="L282" s="40"/>
      <c r="M282" s="218"/>
      <c r="N282" s="219"/>
      <c r="O282" s="87"/>
      <c r="P282" s="87"/>
      <c r="Q282" s="87"/>
      <c r="R282" s="87"/>
      <c r="S282" s="87"/>
      <c r="T282" s="88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3" t="s">
        <v>117</v>
      </c>
      <c r="AU282" s="13" t="s">
        <v>81</v>
      </c>
    </row>
    <row r="283" s="2" customFormat="1" ht="24.15" customHeight="1">
      <c r="A283" s="34"/>
      <c r="B283" s="35"/>
      <c r="C283" s="202" t="s">
        <v>362</v>
      </c>
      <c r="D283" s="202" t="s">
        <v>110</v>
      </c>
      <c r="E283" s="203" t="s">
        <v>162</v>
      </c>
      <c r="F283" s="204" t="s">
        <v>163</v>
      </c>
      <c r="G283" s="205" t="s">
        <v>113</v>
      </c>
      <c r="H283" s="206">
        <v>1</v>
      </c>
      <c r="I283" s="207"/>
      <c r="J283" s="208">
        <f>ROUND(I283*H283,2)</f>
        <v>0</v>
      </c>
      <c r="K283" s="204" t="s">
        <v>114</v>
      </c>
      <c r="L283" s="40"/>
      <c r="M283" s="209" t="s">
        <v>1</v>
      </c>
      <c r="N283" s="210" t="s">
        <v>38</v>
      </c>
      <c r="O283" s="87"/>
      <c r="P283" s="211">
        <f>O283*H283</f>
        <v>0</v>
      </c>
      <c r="Q283" s="211">
        <v>0</v>
      </c>
      <c r="R283" s="211">
        <f>Q283*H283</f>
        <v>0</v>
      </c>
      <c r="S283" s="211">
        <v>0</v>
      </c>
      <c r="T283" s="212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13" t="s">
        <v>115</v>
      </c>
      <c r="AT283" s="213" t="s">
        <v>110</v>
      </c>
      <c r="AU283" s="213" t="s">
        <v>81</v>
      </c>
      <c r="AY283" s="13" t="s">
        <v>109</v>
      </c>
      <c r="BE283" s="214">
        <f>IF(N283="základní",J283,0)</f>
        <v>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13" t="s">
        <v>81</v>
      </c>
      <c r="BK283" s="214">
        <f>ROUND(I283*H283,2)</f>
        <v>0</v>
      </c>
      <c r="BL283" s="13" t="s">
        <v>115</v>
      </c>
      <c r="BM283" s="213" t="s">
        <v>363</v>
      </c>
    </row>
    <row r="284" s="2" customFormat="1">
      <c r="A284" s="34"/>
      <c r="B284" s="35"/>
      <c r="C284" s="36"/>
      <c r="D284" s="215" t="s">
        <v>117</v>
      </c>
      <c r="E284" s="36"/>
      <c r="F284" s="216" t="s">
        <v>364</v>
      </c>
      <c r="G284" s="36"/>
      <c r="H284" s="36"/>
      <c r="I284" s="217"/>
      <c r="J284" s="36"/>
      <c r="K284" s="36"/>
      <c r="L284" s="40"/>
      <c r="M284" s="218"/>
      <c r="N284" s="219"/>
      <c r="O284" s="87"/>
      <c r="P284" s="87"/>
      <c r="Q284" s="87"/>
      <c r="R284" s="87"/>
      <c r="S284" s="87"/>
      <c r="T284" s="88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3" t="s">
        <v>117</v>
      </c>
      <c r="AU284" s="13" t="s">
        <v>81</v>
      </c>
    </row>
    <row r="285" s="2" customFormat="1" ht="24.15" customHeight="1">
      <c r="A285" s="34"/>
      <c r="B285" s="35"/>
      <c r="C285" s="202" t="s">
        <v>365</v>
      </c>
      <c r="D285" s="202" t="s">
        <v>110</v>
      </c>
      <c r="E285" s="203" t="s">
        <v>137</v>
      </c>
      <c r="F285" s="204" t="s">
        <v>138</v>
      </c>
      <c r="G285" s="205" t="s">
        <v>113</v>
      </c>
      <c r="H285" s="206">
        <v>1</v>
      </c>
      <c r="I285" s="207"/>
      <c r="J285" s="208">
        <f>ROUND(I285*H285,2)</f>
        <v>0</v>
      </c>
      <c r="K285" s="204" t="s">
        <v>114</v>
      </c>
      <c r="L285" s="40"/>
      <c r="M285" s="209" t="s">
        <v>1</v>
      </c>
      <c r="N285" s="210" t="s">
        <v>38</v>
      </c>
      <c r="O285" s="87"/>
      <c r="P285" s="211">
        <f>O285*H285</f>
        <v>0</v>
      </c>
      <c r="Q285" s="211">
        <v>0</v>
      </c>
      <c r="R285" s="211">
        <f>Q285*H285</f>
        <v>0</v>
      </c>
      <c r="S285" s="211">
        <v>0</v>
      </c>
      <c r="T285" s="212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3" t="s">
        <v>115</v>
      </c>
      <c r="AT285" s="213" t="s">
        <v>110</v>
      </c>
      <c r="AU285" s="213" t="s">
        <v>81</v>
      </c>
      <c r="AY285" s="13" t="s">
        <v>109</v>
      </c>
      <c r="BE285" s="214">
        <f>IF(N285="základní",J285,0)</f>
        <v>0</v>
      </c>
      <c r="BF285" s="214">
        <f>IF(N285="snížená",J285,0)</f>
        <v>0</v>
      </c>
      <c r="BG285" s="214">
        <f>IF(N285="zákl. přenesená",J285,0)</f>
        <v>0</v>
      </c>
      <c r="BH285" s="214">
        <f>IF(N285="sníž. přenesená",J285,0)</f>
        <v>0</v>
      </c>
      <c r="BI285" s="214">
        <f>IF(N285="nulová",J285,0)</f>
        <v>0</v>
      </c>
      <c r="BJ285" s="13" t="s">
        <v>81</v>
      </c>
      <c r="BK285" s="214">
        <f>ROUND(I285*H285,2)</f>
        <v>0</v>
      </c>
      <c r="BL285" s="13" t="s">
        <v>115</v>
      </c>
      <c r="BM285" s="213" t="s">
        <v>366</v>
      </c>
    </row>
    <row r="286" s="2" customFormat="1">
      <c r="A286" s="34"/>
      <c r="B286" s="35"/>
      <c r="C286" s="36"/>
      <c r="D286" s="215" t="s">
        <v>117</v>
      </c>
      <c r="E286" s="36"/>
      <c r="F286" s="216" t="s">
        <v>367</v>
      </c>
      <c r="G286" s="36"/>
      <c r="H286" s="36"/>
      <c r="I286" s="217"/>
      <c r="J286" s="36"/>
      <c r="K286" s="36"/>
      <c r="L286" s="40"/>
      <c r="M286" s="218"/>
      <c r="N286" s="219"/>
      <c r="O286" s="87"/>
      <c r="P286" s="87"/>
      <c r="Q286" s="87"/>
      <c r="R286" s="87"/>
      <c r="S286" s="87"/>
      <c r="T286" s="88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3" t="s">
        <v>117</v>
      </c>
      <c r="AU286" s="13" t="s">
        <v>81</v>
      </c>
    </row>
    <row r="287" s="2" customFormat="1" ht="24.15" customHeight="1">
      <c r="A287" s="34"/>
      <c r="B287" s="35"/>
      <c r="C287" s="202" t="s">
        <v>368</v>
      </c>
      <c r="D287" s="202" t="s">
        <v>110</v>
      </c>
      <c r="E287" s="203" t="s">
        <v>162</v>
      </c>
      <c r="F287" s="204" t="s">
        <v>163</v>
      </c>
      <c r="G287" s="205" t="s">
        <v>113</v>
      </c>
      <c r="H287" s="206">
        <v>1</v>
      </c>
      <c r="I287" s="207"/>
      <c r="J287" s="208">
        <f>ROUND(I287*H287,2)</f>
        <v>0</v>
      </c>
      <c r="K287" s="204" t="s">
        <v>114</v>
      </c>
      <c r="L287" s="40"/>
      <c r="M287" s="209" t="s">
        <v>1</v>
      </c>
      <c r="N287" s="210" t="s">
        <v>38</v>
      </c>
      <c r="O287" s="87"/>
      <c r="P287" s="211">
        <f>O287*H287</f>
        <v>0</v>
      </c>
      <c r="Q287" s="211">
        <v>0</v>
      </c>
      <c r="R287" s="211">
        <f>Q287*H287</f>
        <v>0</v>
      </c>
      <c r="S287" s="211">
        <v>0</v>
      </c>
      <c r="T287" s="212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3" t="s">
        <v>115</v>
      </c>
      <c r="AT287" s="213" t="s">
        <v>110</v>
      </c>
      <c r="AU287" s="213" t="s">
        <v>81</v>
      </c>
      <c r="AY287" s="13" t="s">
        <v>109</v>
      </c>
      <c r="BE287" s="214">
        <f>IF(N287="základní",J287,0)</f>
        <v>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13" t="s">
        <v>81</v>
      </c>
      <c r="BK287" s="214">
        <f>ROUND(I287*H287,2)</f>
        <v>0</v>
      </c>
      <c r="BL287" s="13" t="s">
        <v>115</v>
      </c>
      <c r="BM287" s="213" t="s">
        <v>369</v>
      </c>
    </row>
    <row r="288" s="2" customFormat="1">
      <c r="A288" s="34"/>
      <c r="B288" s="35"/>
      <c r="C288" s="36"/>
      <c r="D288" s="215" t="s">
        <v>117</v>
      </c>
      <c r="E288" s="36"/>
      <c r="F288" s="216" t="s">
        <v>370</v>
      </c>
      <c r="G288" s="36"/>
      <c r="H288" s="36"/>
      <c r="I288" s="217"/>
      <c r="J288" s="36"/>
      <c r="K288" s="36"/>
      <c r="L288" s="40"/>
      <c r="M288" s="218"/>
      <c r="N288" s="219"/>
      <c r="O288" s="87"/>
      <c r="P288" s="87"/>
      <c r="Q288" s="87"/>
      <c r="R288" s="87"/>
      <c r="S288" s="87"/>
      <c r="T288" s="88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3" t="s">
        <v>117</v>
      </c>
      <c r="AU288" s="13" t="s">
        <v>81</v>
      </c>
    </row>
    <row r="289" s="2" customFormat="1" ht="24.15" customHeight="1">
      <c r="A289" s="34"/>
      <c r="B289" s="35"/>
      <c r="C289" s="202" t="s">
        <v>371</v>
      </c>
      <c r="D289" s="202" t="s">
        <v>110</v>
      </c>
      <c r="E289" s="203" t="s">
        <v>137</v>
      </c>
      <c r="F289" s="204" t="s">
        <v>138</v>
      </c>
      <c r="G289" s="205" t="s">
        <v>113</v>
      </c>
      <c r="H289" s="206">
        <v>1</v>
      </c>
      <c r="I289" s="207"/>
      <c r="J289" s="208">
        <f>ROUND(I289*H289,2)</f>
        <v>0</v>
      </c>
      <c r="K289" s="204" t="s">
        <v>114</v>
      </c>
      <c r="L289" s="40"/>
      <c r="M289" s="209" t="s">
        <v>1</v>
      </c>
      <c r="N289" s="210" t="s">
        <v>38</v>
      </c>
      <c r="O289" s="87"/>
      <c r="P289" s="211">
        <f>O289*H289</f>
        <v>0</v>
      </c>
      <c r="Q289" s="211">
        <v>0</v>
      </c>
      <c r="R289" s="211">
        <f>Q289*H289</f>
        <v>0</v>
      </c>
      <c r="S289" s="211">
        <v>0</v>
      </c>
      <c r="T289" s="212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13" t="s">
        <v>115</v>
      </c>
      <c r="AT289" s="213" t="s">
        <v>110</v>
      </c>
      <c r="AU289" s="213" t="s">
        <v>81</v>
      </c>
      <c r="AY289" s="13" t="s">
        <v>109</v>
      </c>
      <c r="BE289" s="214">
        <f>IF(N289="základní",J289,0)</f>
        <v>0</v>
      </c>
      <c r="BF289" s="214">
        <f>IF(N289="snížená",J289,0)</f>
        <v>0</v>
      </c>
      <c r="BG289" s="214">
        <f>IF(N289="zákl. přenesená",J289,0)</f>
        <v>0</v>
      </c>
      <c r="BH289" s="214">
        <f>IF(N289="sníž. přenesená",J289,0)</f>
        <v>0</v>
      </c>
      <c r="BI289" s="214">
        <f>IF(N289="nulová",J289,0)</f>
        <v>0</v>
      </c>
      <c r="BJ289" s="13" t="s">
        <v>81</v>
      </c>
      <c r="BK289" s="214">
        <f>ROUND(I289*H289,2)</f>
        <v>0</v>
      </c>
      <c r="BL289" s="13" t="s">
        <v>115</v>
      </c>
      <c r="BM289" s="213" t="s">
        <v>372</v>
      </c>
    </row>
    <row r="290" s="2" customFormat="1">
      <c r="A290" s="34"/>
      <c r="B290" s="35"/>
      <c r="C290" s="36"/>
      <c r="D290" s="215" t="s">
        <v>117</v>
      </c>
      <c r="E290" s="36"/>
      <c r="F290" s="216" t="s">
        <v>373</v>
      </c>
      <c r="G290" s="36"/>
      <c r="H290" s="36"/>
      <c r="I290" s="217"/>
      <c r="J290" s="36"/>
      <c r="K290" s="36"/>
      <c r="L290" s="40"/>
      <c r="M290" s="218"/>
      <c r="N290" s="219"/>
      <c r="O290" s="87"/>
      <c r="P290" s="87"/>
      <c r="Q290" s="87"/>
      <c r="R290" s="87"/>
      <c r="S290" s="87"/>
      <c r="T290" s="88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3" t="s">
        <v>117</v>
      </c>
      <c r="AU290" s="13" t="s">
        <v>81</v>
      </c>
    </row>
    <row r="291" s="2" customFormat="1" ht="37.8" customHeight="1">
      <c r="A291" s="34"/>
      <c r="B291" s="35"/>
      <c r="C291" s="202" t="s">
        <v>374</v>
      </c>
      <c r="D291" s="202" t="s">
        <v>110</v>
      </c>
      <c r="E291" s="203" t="s">
        <v>155</v>
      </c>
      <c r="F291" s="204" t="s">
        <v>156</v>
      </c>
      <c r="G291" s="205" t="s">
        <v>113</v>
      </c>
      <c r="H291" s="206">
        <v>2</v>
      </c>
      <c r="I291" s="207"/>
      <c r="J291" s="208">
        <f>ROUND(I291*H291,2)</f>
        <v>0</v>
      </c>
      <c r="K291" s="204" t="s">
        <v>114</v>
      </c>
      <c r="L291" s="40"/>
      <c r="M291" s="209" t="s">
        <v>1</v>
      </c>
      <c r="N291" s="210" t="s">
        <v>38</v>
      </c>
      <c r="O291" s="87"/>
      <c r="P291" s="211">
        <f>O291*H291</f>
        <v>0</v>
      </c>
      <c r="Q291" s="211">
        <v>0</v>
      </c>
      <c r="R291" s="211">
        <f>Q291*H291</f>
        <v>0</v>
      </c>
      <c r="S291" s="211">
        <v>0</v>
      </c>
      <c r="T291" s="212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3" t="s">
        <v>115</v>
      </c>
      <c r="AT291" s="213" t="s">
        <v>110</v>
      </c>
      <c r="AU291" s="213" t="s">
        <v>81</v>
      </c>
      <c r="AY291" s="13" t="s">
        <v>109</v>
      </c>
      <c r="BE291" s="214">
        <f>IF(N291="základní",J291,0)</f>
        <v>0</v>
      </c>
      <c r="BF291" s="214">
        <f>IF(N291="snížená",J291,0)</f>
        <v>0</v>
      </c>
      <c r="BG291" s="214">
        <f>IF(N291="zákl. přenesená",J291,0)</f>
        <v>0</v>
      </c>
      <c r="BH291" s="214">
        <f>IF(N291="sníž. přenesená",J291,0)</f>
        <v>0</v>
      </c>
      <c r="BI291" s="214">
        <f>IF(N291="nulová",J291,0)</f>
        <v>0</v>
      </c>
      <c r="BJ291" s="13" t="s">
        <v>81</v>
      </c>
      <c r="BK291" s="214">
        <f>ROUND(I291*H291,2)</f>
        <v>0</v>
      </c>
      <c r="BL291" s="13" t="s">
        <v>115</v>
      </c>
      <c r="BM291" s="213" t="s">
        <v>375</v>
      </c>
    </row>
    <row r="292" s="2" customFormat="1">
      <c r="A292" s="34"/>
      <c r="B292" s="35"/>
      <c r="C292" s="36"/>
      <c r="D292" s="215" t="s">
        <v>117</v>
      </c>
      <c r="E292" s="36"/>
      <c r="F292" s="216" t="s">
        <v>373</v>
      </c>
      <c r="G292" s="36"/>
      <c r="H292" s="36"/>
      <c r="I292" s="217"/>
      <c r="J292" s="36"/>
      <c r="K292" s="36"/>
      <c r="L292" s="40"/>
      <c r="M292" s="218"/>
      <c r="N292" s="219"/>
      <c r="O292" s="87"/>
      <c r="P292" s="87"/>
      <c r="Q292" s="87"/>
      <c r="R292" s="87"/>
      <c r="S292" s="87"/>
      <c r="T292" s="88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3" t="s">
        <v>117</v>
      </c>
      <c r="AU292" s="13" t="s">
        <v>81</v>
      </c>
    </row>
    <row r="293" s="2" customFormat="1" ht="24.15" customHeight="1">
      <c r="A293" s="34"/>
      <c r="B293" s="35"/>
      <c r="C293" s="202" t="s">
        <v>376</v>
      </c>
      <c r="D293" s="202" t="s">
        <v>110</v>
      </c>
      <c r="E293" s="203" t="s">
        <v>137</v>
      </c>
      <c r="F293" s="204" t="s">
        <v>138</v>
      </c>
      <c r="G293" s="205" t="s">
        <v>113</v>
      </c>
      <c r="H293" s="206">
        <v>1</v>
      </c>
      <c r="I293" s="207"/>
      <c r="J293" s="208">
        <f>ROUND(I293*H293,2)</f>
        <v>0</v>
      </c>
      <c r="K293" s="204" t="s">
        <v>114</v>
      </c>
      <c r="L293" s="40"/>
      <c r="M293" s="209" t="s">
        <v>1</v>
      </c>
      <c r="N293" s="210" t="s">
        <v>38</v>
      </c>
      <c r="O293" s="87"/>
      <c r="P293" s="211">
        <f>O293*H293</f>
        <v>0</v>
      </c>
      <c r="Q293" s="211">
        <v>0</v>
      </c>
      <c r="R293" s="211">
        <f>Q293*H293</f>
        <v>0</v>
      </c>
      <c r="S293" s="211">
        <v>0</v>
      </c>
      <c r="T293" s="212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3" t="s">
        <v>115</v>
      </c>
      <c r="AT293" s="213" t="s">
        <v>110</v>
      </c>
      <c r="AU293" s="213" t="s">
        <v>81</v>
      </c>
      <c r="AY293" s="13" t="s">
        <v>109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3" t="s">
        <v>81</v>
      </c>
      <c r="BK293" s="214">
        <f>ROUND(I293*H293,2)</f>
        <v>0</v>
      </c>
      <c r="BL293" s="13" t="s">
        <v>115</v>
      </c>
      <c r="BM293" s="213" t="s">
        <v>377</v>
      </c>
    </row>
    <row r="294" s="2" customFormat="1">
      <c r="A294" s="34"/>
      <c r="B294" s="35"/>
      <c r="C294" s="36"/>
      <c r="D294" s="215" t="s">
        <v>117</v>
      </c>
      <c r="E294" s="36"/>
      <c r="F294" s="216" t="s">
        <v>378</v>
      </c>
      <c r="G294" s="36"/>
      <c r="H294" s="36"/>
      <c r="I294" s="217"/>
      <c r="J294" s="36"/>
      <c r="K294" s="36"/>
      <c r="L294" s="40"/>
      <c r="M294" s="218"/>
      <c r="N294" s="219"/>
      <c r="O294" s="87"/>
      <c r="P294" s="87"/>
      <c r="Q294" s="87"/>
      <c r="R294" s="87"/>
      <c r="S294" s="87"/>
      <c r="T294" s="88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3" t="s">
        <v>117</v>
      </c>
      <c r="AU294" s="13" t="s">
        <v>81</v>
      </c>
    </row>
    <row r="295" s="2" customFormat="1" ht="37.8" customHeight="1">
      <c r="A295" s="34"/>
      <c r="B295" s="35"/>
      <c r="C295" s="202" t="s">
        <v>379</v>
      </c>
      <c r="D295" s="202" t="s">
        <v>110</v>
      </c>
      <c r="E295" s="203" t="s">
        <v>155</v>
      </c>
      <c r="F295" s="204" t="s">
        <v>156</v>
      </c>
      <c r="G295" s="205" t="s">
        <v>113</v>
      </c>
      <c r="H295" s="206">
        <v>2</v>
      </c>
      <c r="I295" s="207"/>
      <c r="J295" s="208">
        <f>ROUND(I295*H295,2)</f>
        <v>0</v>
      </c>
      <c r="K295" s="204" t="s">
        <v>114</v>
      </c>
      <c r="L295" s="40"/>
      <c r="M295" s="209" t="s">
        <v>1</v>
      </c>
      <c r="N295" s="210" t="s">
        <v>38</v>
      </c>
      <c r="O295" s="87"/>
      <c r="P295" s="211">
        <f>O295*H295</f>
        <v>0</v>
      </c>
      <c r="Q295" s="211">
        <v>0</v>
      </c>
      <c r="R295" s="211">
        <f>Q295*H295</f>
        <v>0</v>
      </c>
      <c r="S295" s="211">
        <v>0</v>
      </c>
      <c r="T295" s="212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3" t="s">
        <v>115</v>
      </c>
      <c r="AT295" s="213" t="s">
        <v>110</v>
      </c>
      <c r="AU295" s="213" t="s">
        <v>81</v>
      </c>
      <c r="AY295" s="13" t="s">
        <v>109</v>
      </c>
      <c r="BE295" s="214">
        <f>IF(N295="základní",J295,0)</f>
        <v>0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13" t="s">
        <v>81</v>
      </c>
      <c r="BK295" s="214">
        <f>ROUND(I295*H295,2)</f>
        <v>0</v>
      </c>
      <c r="BL295" s="13" t="s">
        <v>115</v>
      </c>
      <c r="BM295" s="213" t="s">
        <v>380</v>
      </c>
    </row>
    <row r="296" s="2" customFormat="1">
      <c r="A296" s="34"/>
      <c r="B296" s="35"/>
      <c r="C296" s="36"/>
      <c r="D296" s="215" t="s">
        <v>117</v>
      </c>
      <c r="E296" s="36"/>
      <c r="F296" s="216" t="s">
        <v>378</v>
      </c>
      <c r="G296" s="36"/>
      <c r="H296" s="36"/>
      <c r="I296" s="217"/>
      <c r="J296" s="36"/>
      <c r="K296" s="36"/>
      <c r="L296" s="40"/>
      <c r="M296" s="218"/>
      <c r="N296" s="219"/>
      <c r="O296" s="87"/>
      <c r="P296" s="87"/>
      <c r="Q296" s="87"/>
      <c r="R296" s="87"/>
      <c r="S296" s="87"/>
      <c r="T296" s="88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3" t="s">
        <v>117</v>
      </c>
      <c r="AU296" s="13" t="s">
        <v>81</v>
      </c>
    </row>
    <row r="297" s="2" customFormat="1" ht="24.15" customHeight="1">
      <c r="A297" s="34"/>
      <c r="B297" s="35"/>
      <c r="C297" s="202" t="s">
        <v>381</v>
      </c>
      <c r="D297" s="202" t="s">
        <v>110</v>
      </c>
      <c r="E297" s="203" t="s">
        <v>137</v>
      </c>
      <c r="F297" s="204" t="s">
        <v>138</v>
      </c>
      <c r="G297" s="205" t="s">
        <v>113</v>
      </c>
      <c r="H297" s="206">
        <v>1</v>
      </c>
      <c r="I297" s="207"/>
      <c r="J297" s="208">
        <f>ROUND(I297*H297,2)</f>
        <v>0</v>
      </c>
      <c r="K297" s="204" t="s">
        <v>114</v>
      </c>
      <c r="L297" s="40"/>
      <c r="M297" s="209" t="s">
        <v>1</v>
      </c>
      <c r="N297" s="210" t="s">
        <v>38</v>
      </c>
      <c r="O297" s="87"/>
      <c r="P297" s="211">
        <f>O297*H297</f>
        <v>0</v>
      </c>
      <c r="Q297" s="211">
        <v>0</v>
      </c>
      <c r="R297" s="211">
        <f>Q297*H297</f>
        <v>0</v>
      </c>
      <c r="S297" s="211">
        <v>0</v>
      </c>
      <c r="T297" s="212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3" t="s">
        <v>115</v>
      </c>
      <c r="AT297" s="213" t="s">
        <v>110</v>
      </c>
      <c r="AU297" s="213" t="s">
        <v>81</v>
      </c>
      <c r="AY297" s="13" t="s">
        <v>109</v>
      </c>
      <c r="BE297" s="214">
        <f>IF(N297="základní",J297,0)</f>
        <v>0</v>
      </c>
      <c r="BF297" s="214">
        <f>IF(N297="snížená",J297,0)</f>
        <v>0</v>
      </c>
      <c r="BG297" s="214">
        <f>IF(N297="zákl. přenesená",J297,0)</f>
        <v>0</v>
      </c>
      <c r="BH297" s="214">
        <f>IF(N297="sníž. přenesená",J297,0)</f>
        <v>0</v>
      </c>
      <c r="BI297" s="214">
        <f>IF(N297="nulová",J297,0)</f>
        <v>0</v>
      </c>
      <c r="BJ297" s="13" t="s">
        <v>81</v>
      </c>
      <c r="BK297" s="214">
        <f>ROUND(I297*H297,2)</f>
        <v>0</v>
      </c>
      <c r="BL297" s="13" t="s">
        <v>115</v>
      </c>
      <c r="BM297" s="213" t="s">
        <v>382</v>
      </c>
    </row>
    <row r="298" s="2" customFormat="1">
      <c r="A298" s="34"/>
      <c r="B298" s="35"/>
      <c r="C298" s="36"/>
      <c r="D298" s="215" t="s">
        <v>117</v>
      </c>
      <c r="E298" s="36"/>
      <c r="F298" s="216" t="s">
        <v>383</v>
      </c>
      <c r="G298" s="36"/>
      <c r="H298" s="36"/>
      <c r="I298" s="217"/>
      <c r="J298" s="36"/>
      <c r="K298" s="36"/>
      <c r="L298" s="40"/>
      <c r="M298" s="218"/>
      <c r="N298" s="219"/>
      <c r="O298" s="87"/>
      <c r="P298" s="87"/>
      <c r="Q298" s="87"/>
      <c r="R298" s="87"/>
      <c r="S298" s="87"/>
      <c r="T298" s="88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3" t="s">
        <v>117</v>
      </c>
      <c r="AU298" s="13" t="s">
        <v>81</v>
      </c>
    </row>
    <row r="299" s="2" customFormat="1" ht="37.8" customHeight="1">
      <c r="A299" s="34"/>
      <c r="B299" s="35"/>
      <c r="C299" s="202" t="s">
        <v>384</v>
      </c>
      <c r="D299" s="202" t="s">
        <v>110</v>
      </c>
      <c r="E299" s="203" t="s">
        <v>155</v>
      </c>
      <c r="F299" s="204" t="s">
        <v>156</v>
      </c>
      <c r="G299" s="205" t="s">
        <v>113</v>
      </c>
      <c r="H299" s="206">
        <v>2</v>
      </c>
      <c r="I299" s="207"/>
      <c r="J299" s="208">
        <f>ROUND(I299*H299,2)</f>
        <v>0</v>
      </c>
      <c r="K299" s="204" t="s">
        <v>114</v>
      </c>
      <c r="L299" s="40"/>
      <c r="M299" s="209" t="s">
        <v>1</v>
      </c>
      <c r="N299" s="210" t="s">
        <v>38</v>
      </c>
      <c r="O299" s="87"/>
      <c r="P299" s="211">
        <f>O299*H299</f>
        <v>0</v>
      </c>
      <c r="Q299" s="211">
        <v>0</v>
      </c>
      <c r="R299" s="211">
        <f>Q299*H299</f>
        <v>0</v>
      </c>
      <c r="S299" s="211">
        <v>0</v>
      </c>
      <c r="T299" s="212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3" t="s">
        <v>115</v>
      </c>
      <c r="AT299" s="213" t="s">
        <v>110</v>
      </c>
      <c r="AU299" s="213" t="s">
        <v>81</v>
      </c>
      <c r="AY299" s="13" t="s">
        <v>109</v>
      </c>
      <c r="BE299" s="214">
        <f>IF(N299="základní",J299,0)</f>
        <v>0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13" t="s">
        <v>81</v>
      </c>
      <c r="BK299" s="214">
        <f>ROUND(I299*H299,2)</f>
        <v>0</v>
      </c>
      <c r="BL299" s="13" t="s">
        <v>115</v>
      </c>
      <c r="BM299" s="213" t="s">
        <v>385</v>
      </c>
    </row>
    <row r="300" s="2" customFormat="1">
      <c r="A300" s="34"/>
      <c r="B300" s="35"/>
      <c r="C300" s="36"/>
      <c r="D300" s="215" t="s">
        <v>117</v>
      </c>
      <c r="E300" s="36"/>
      <c r="F300" s="216" t="s">
        <v>386</v>
      </c>
      <c r="G300" s="36"/>
      <c r="H300" s="36"/>
      <c r="I300" s="217"/>
      <c r="J300" s="36"/>
      <c r="K300" s="36"/>
      <c r="L300" s="40"/>
      <c r="M300" s="218"/>
      <c r="N300" s="219"/>
      <c r="O300" s="87"/>
      <c r="P300" s="87"/>
      <c r="Q300" s="87"/>
      <c r="R300" s="87"/>
      <c r="S300" s="87"/>
      <c r="T300" s="88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3" t="s">
        <v>117</v>
      </c>
      <c r="AU300" s="13" t="s">
        <v>81</v>
      </c>
    </row>
    <row r="301" s="2" customFormat="1" ht="24.15" customHeight="1">
      <c r="A301" s="34"/>
      <c r="B301" s="35"/>
      <c r="C301" s="202" t="s">
        <v>387</v>
      </c>
      <c r="D301" s="202" t="s">
        <v>110</v>
      </c>
      <c r="E301" s="203" t="s">
        <v>137</v>
      </c>
      <c r="F301" s="204" t="s">
        <v>138</v>
      </c>
      <c r="G301" s="205" t="s">
        <v>113</v>
      </c>
      <c r="H301" s="206">
        <v>1</v>
      </c>
      <c r="I301" s="207"/>
      <c r="J301" s="208">
        <f>ROUND(I301*H301,2)</f>
        <v>0</v>
      </c>
      <c r="K301" s="204" t="s">
        <v>114</v>
      </c>
      <c r="L301" s="40"/>
      <c r="M301" s="209" t="s">
        <v>1</v>
      </c>
      <c r="N301" s="210" t="s">
        <v>38</v>
      </c>
      <c r="O301" s="87"/>
      <c r="P301" s="211">
        <f>O301*H301</f>
        <v>0</v>
      </c>
      <c r="Q301" s="211">
        <v>0</v>
      </c>
      <c r="R301" s="211">
        <f>Q301*H301</f>
        <v>0</v>
      </c>
      <c r="S301" s="211">
        <v>0</v>
      </c>
      <c r="T301" s="212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13" t="s">
        <v>115</v>
      </c>
      <c r="AT301" s="213" t="s">
        <v>110</v>
      </c>
      <c r="AU301" s="213" t="s">
        <v>81</v>
      </c>
      <c r="AY301" s="13" t="s">
        <v>109</v>
      </c>
      <c r="BE301" s="214">
        <f>IF(N301="základní",J301,0)</f>
        <v>0</v>
      </c>
      <c r="BF301" s="214">
        <f>IF(N301="snížená",J301,0)</f>
        <v>0</v>
      </c>
      <c r="BG301" s="214">
        <f>IF(N301="zákl. přenesená",J301,0)</f>
        <v>0</v>
      </c>
      <c r="BH301" s="214">
        <f>IF(N301="sníž. přenesená",J301,0)</f>
        <v>0</v>
      </c>
      <c r="BI301" s="214">
        <f>IF(N301="nulová",J301,0)</f>
        <v>0</v>
      </c>
      <c r="BJ301" s="13" t="s">
        <v>81</v>
      </c>
      <c r="BK301" s="214">
        <f>ROUND(I301*H301,2)</f>
        <v>0</v>
      </c>
      <c r="BL301" s="13" t="s">
        <v>115</v>
      </c>
      <c r="BM301" s="213" t="s">
        <v>388</v>
      </c>
    </row>
    <row r="302" s="2" customFormat="1">
      <c r="A302" s="34"/>
      <c r="B302" s="35"/>
      <c r="C302" s="36"/>
      <c r="D302" s="215" t="s">
        <v>117</v>
      </c>
      <c r="E302" s="36"/>
      <c r="F302" s="216" t="s">
        <v>389</v>
      </c>
      <c r="G302" s="36"/>
      <c r="H302" s="36"/>
      <c r="I302" s="217"/>
      <c r="J302" s="36"/>
      <c r="K302" s="36"/>
      <c r="L302" s="40"/>
      <c r="M302" s="218"/>
      <c r="N302" s="219"/>
      <c r="O302" s="87"/>
      <c r="P302" s="87"/>
      <c r="Q302" s="87"/>
      <c r="R302" s="87"/>
      <c r="S302" s="87"/>
      <c r="T302" s="88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3" t="s">
        <v>117</v>
      </c>
      <c r="AU302" s="13" t="s">
        <v>81</v>
      </c>
    </row>
    <row r="303" s="2" customFormat="1" ht="37.8" customHeight="1">
      <c r="A303" s="34"/>
      <c r="B303" s="35"/>
      <c r="C303" s="202" t="s">
        <v>390</v>
      </c>
      <c r="D303" s="202" t="s">
        <v>110</v>
      </c>
      <c r="E303" s="203" t="s">
        <v>155</v>
      </c>
      <c r="F303" s="204" t="s">
        <v>156</v>
      </c>
      <c r="G303" s="205" t="s">
        <v>113</v>
      </c>
      <c r="H303" s="206">
        <v>3</v>
      </c>
      <c r="I303" s="207"/>
      <c r="J303" s="208">
        <f>ROUND(I303*H303,2)</f>
        <v>0</v>
      </c>
      <c r="K303" s="204" t="s">
        <v>114</v>
      </c>
      <c r="L303" s="40"/>
      <c r="M303" s="209" t="s">
        <v>1</v>
      </c>
      <c r="N303" s="210" t="s">
        <v>38</v>
      </c>
      <c r="O303" s="87"/>
      <c r="P303" s="211">
        <f>O303*H303</f>
        <v>0</v>
      </c>
      <c r="Q303" s="211">
        <v>0</v>
      </c>
      <c r="R303" s="211">
        <f>Q303*H303</f>
        <v>0</v>
      </c>
      <c r="S303" s="211">
        <v>0</v>
      </c>
      <c r="T303" s="212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13" t="s">
        <v>115</v>
      </c>
      <c r="AT303" s="213" t="s">
        <v>110</v>
      </c>
      <c r="AU303" s="213" t="s">
        <v>81</v>
      </c>
      <c r="AY303" s="13" t="s">
        <v>109</v>
      </c>
      <c r="BE303" s="214">
        <f>IF(N303="základní",J303,0)</f>
        <v>0</v>
      </c>
      <c r="BF303" s="214">
        <f>IF(N303="snížená",J303,0)</f>
        <v>0</v>
      </c>
      <c r="BG303" s="214">
        <f>IF(N303="zákl. přenesená",J303,0)</f>
        <v>0</v>
      </c>
      <c r="BH303" s="214">
        <f>IF(N303="sníž. přenesená",J303,0)</f>
        <v>0</v>
      </c>
      <c r="BI303" s="214">
        <f>IF(N303="nulová",J303,0)</f>
        <v>0</v>
      </c>
      <c r="BJ303" s="13" t="s">
        <v>81</v>
      </c>
      <c r="BK303" s="214">
        <f>ROUND(I303*H303,2)</f>
        <v>0</v>
      </c>
      <c r="BL303" s="13" t="s">
        <v>115</v>
      </c>
      <c r="BM303" s="213" t="s">
        <v>391</v>
      </c>
    </row>
    <row r="304" s="2" customFormat="1">
      <c r="A304" s="34"/>
      <c r="B304" s="35"/>
      <c r="C304" s="36"/>
      <c r="D304" s="215" t="s">
        <v>117</v>
      </c>
      <c r="E304" s="36"/>
      <c r="F304" s="216" t="s">
        <v>389</v>
      </c>
      <c r="G304" s="36"/>
      <c r="H304" s="36"/>
      <c r="I304" s="217"/>
      <c r="J304" s="36"/>
      <c r="K304" s="36"/>
      <c r="L304" s="40"/>
      <c r="M304" s="218"/>
      <c r="N304" s="219"/>
      <c r="O304" s="87"/>
      <c r="P304" s="87"/>
      <c r="Q304" s="87"/>
      <c r="R304" s="87"/>
      <c r="S304" s="87"/>
      <c r="T304" s="88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3" t="s">
        <v>117</v>
      </c>
      <c r="AU304" s="13" t="s">
        <v>81</v>
      </c>
    </row>
    <row r="305" s="2" customFormat="1" ht="24.15" customHeight="1">
      <c r="A305" s="34"/>
      <c r="B305" s="35"/>
      <c r="C305" s="202" t="s">
        <v>392</v>
      </c>
      <c r="D305" s="202" t="s">
        <v>110</v>
      </c>
      <c r="E305" s="203" t="s">
        <v>197</v>
      </c>
      <c r="F305" s="204" t="s">
        <v>198</v>
      </c>
      <c r="G305" s="205" t="s">
        <v>113</v>
      </c>
      <c r="H305" s="206">
        <v>2</v>
      </c>
      <c r="I305" s="207"/>
      <c r="J305" s="208">
        <f>ROUND(I305*H305,2)</f>
        <v>0</v>
      </c>
      <c r="K305" s="204" t="s">
        <v>114</v>
      </c>
      <c r="L305" s="40"/>
      <c r="M305" s="209" t="s">
        <v>1</v>
      </c>
      <c r="N305" s="210" t="s">
        <v>38</v>
      </c>
      <c r="O305" s="87"/>
      <c r="P305" s="211">
        <f>O305*H305</f>
        <v>0</v>
      </c>
      <c r="Q305" s="211">
        <v>0</v>
      </c>
      <c r="R305" s="211">
        <f>Q305*H305</f>
        <v>0</v>
      </c>
      <c r="S305" s="211">
        <v>0</v>
      </c>
      <c r="T305" s="212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13" t="s">
        <v>115</v>
      </c>
      <c r="AT305" s="213" t="s">
        <v>110</v>
      </c>
      <c r="AU305" s="213" t="s">
        <v>81</v>
      </c>
      <c r="AY305" s="13" t="s">
        <v>109</v>
      </c>
      <c r="BE305" s="214">
        <f>IF(N305="základní",J305,0)</f>
        <v>0</v>
      </c>
      <c r="BF305" s="214">
        <f>IF(N305="snížená",J305,0)</f>
        <v>0</v>
      </c>
      <c r="BG305" s="214">
        <f>IF(N305="zákl. přenesená",J305,0)</f>
        <v>0</v>
      </c>
      <c r="BH305" s="214">
        <f>IF(N305="sníž. přenesená",J305,0)</f>
        <v>0</v>
      </c>
      <c r="BI305" s="214">
        <f>IF(N305="nulová",J305,0)</f>
        <v>0</v>
      </c>
      <c r="BJ305" s="13" t="s">
        <v>81</v>
      </c>
      <c r="BK305" s="214">
        <f>ROUND(I305*H305,2)</f>
        <v>0</v>
      </c>
      <c r="BL305" s="13" t="s">
        <v>115</v>
      </c>
      <c r="BM305" s="213" t="s">
        <v>393</v>
      </c>
    </row>
    <row r="306" s="2" customFormat="1">
      <c r="A306" s="34"/>
      <c r="B306" s="35"/>
      <c r="C306" s="36"/>
      <c r="D306" s="215" t="s">
        <v>117</v>
      </c>
      <c r="E306" s="36"/>
      <c r="F306" s="216" t="s">
        <v>394</v>
      </c>
      <c r="G306" s="36"/>
      <c r="H306" s="36"/>
      <c r="I306" s="217"/>
      <c r="J306" s="36"/>
      <c r="K306" s="36"/>
      <c r="L306" s="40"/>
      <c r="M306" s="218"/>
      <c r="N306" s="219"/>
      <c r="O306" s="87"/>
      <c r="P306" s="87"/>
      <c r="Q306" s="87"/>
      <c r="R306" s="87"/>
      <c r="S306" s="87"/>
      <c r="T306" s="88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3" t="s">
        <v>117</v>
      </c>
      <c r="AU306" s="13" t="s">
        <v>81</v>
      </c>
    </row>
    <row r="307" s="2" customFormat="1" ht="24.15" customHeight="1">
      <c r="A307" s="34"/>
      <c r="B307" s="35"/>
      <c r="C307" s="202" t="s">
        <v>395</v>
      </c>
      <c r="D307" s="202" t="s">
        <v>110</v>
      </c>
      <c r="E307" s="203" t="s">
        <v>137</v>
      </c>
      <c r="F307" s="204" t="s">
        <v>138</v>
      </c>
      <c r="G307" s="205" t="s">
        <v>113</v>
      </c>
      <c r="H307" s="206">
        <v>1</v>
      </c>
      <c r="I307" s="207"/>
      <c r="J307" s="208">
        <f>ROUND(I307*H307,2)</f>
        <v>0</v>
      </c>
      <c r="K307" s="204" t="s">
        <v>114</v>
      </c>
      <c r="L307" s="40"/>
      <c r="M307" s="209" t="s">
        <v>1</v>
      </c>
      <c r="N307" s="210" t="s">
        <v>38</v>
      </c>
      <c r="O307" s="87"/>
      <c r="P307" s="211">
        <f>O307*H307</f>
        <v>0</v>
      </c>
      <c r="Q307" s="211">
        <v>0</v>
      </c>
      <c r="R307" s="211">
        <f>Q307*H307</f>
        <v>0</v>
      </c>
      <c r="S307" s="211">
        <v>0</v>
      </c>
      <c r="T307" s="212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13" t="s">
        <v>115</v>
      </c>
      <c r="AT307" s="213" t="s">
        <v>110</v>
      </c>
      <c r="AU307" s="213" t="s">
        <v>81</v>
      </c>
      <c r="AY307" s="13" t="s">
        <v>109</v>
      </c>
      <c r="BE307" s="214">
        <f>IF(N307="základní",J307,0)</f>
        <v>0</v>
      </c>
      <c r="BF307" s="214">
        <f>IF(N307="snížená",J307,0)</f>
        <v>0</v>
      </c>
      <c r="BG307" s="214">
        <f>IF(N307="zákl. přenesená",J307,0)</f>
        <v>0</v>
      </c>
      <c r="BH307" s="214">
        <f>IF(N307="sníž. přenesená",J307,0)</f>
        <v>0</v>
      </c>
      <c r="BI307" s="214">
        <f>IF(N307="nulová",J307,0)</f>
        <v>0</v>
      </c>
      <c r="BJ307" s="13" t="s">
        <v>81</v>
      </c>
      <c r="BK307" s="214">
        <f>ROUND(I307*H307,2)</f>
        <v>0</v>
      </c>
      <c r="BL307" s="13" t="s">
        <v>115</v>
      </c>
      <c r="BM307" s="213" t="s">
        <v>396</v>
      </c>
    </row>
    <row r="308" s="2" customFormat="1">
      <c r="A308" s="34"/>
      <c r="B308" s="35"/>
      <c r="C308" s="36"/>
      <c r="D308" s="215" t="s">
        <v>117</v>
      </c>
      <c r="E308" s="36"/>
      <c r="F308" s="216" t="s">
        <v>397</v>
      </c>
      <c r="G308" s="36"/>
      <c r="H308" s="36"/>
      <c r="I308" s="217"/>
      <c r="J308" s="36"/>
      <c r="K308" s="36"/>
      <c r="L308" s="40"/>
      <c r="M308" s="218"/>
      <c r="N308" s="219"/>
      <c r="O308" s="87"/>
      <c r="P308" s="87"/>
      <c r="Q308" s="87"/>
      <c r="R308" s="87"/>
      <c r="S308" s="87"/>
      <c r="T308" s="88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3" t="s">
        <v>117</v>
      </c>
      <c r="AU308" s="13" t="s">
        <v>81</v>
      </c>
    </row>
    <row r="309" s="2" customFormat="1" ht="37.8" customHeight="1">
      <c r="A309" s="34"/>
      <c r="B309" s="35"/>
      <c r="C309" s="202" t="s">
        <v>398</v>
      </c>
      <c r="D309" s="202" t="s">
        <v>110</v>
      </c>
      <c r="E309" s="203" t="s">
        <v>155</v>
      </c>
      <c r="F309" s="204" t="s">
        <v>156</v>
      </c>
      <c r="G309" s="205" t="s">
        <v>113</v>
      </c>
      <c r="H309" s="206">
        <v>2</v>
      </c>
      <c r="I309" s="207"/>
      <c r="J309" s="208">
        <f>ROUND(I309*H309,2)</f>
        <v>0</v>
      </c>
      <c r="K309" s="204" t="s">
        <v>114</v>
      </c>
      <c r="L309" s="40"/>
      <c r="M309" s="209" t="s">
        <v>1</v>
      </c>
      <c r="N309" s="210" t="s">
        <v>38</v>
      </c>
      <c r="O309" s="87"/>
      <c r="P309" s="211">
        <f>O309*H309</f>
        <v>0</v>
      </c>
      <c r="Q309" s="211">
        <v>0</v>
      </c>
      <c r="R309" s="211">
        <f>Q309*H309</f>
        <v>0</v>
      </c>
      <c r="S309" s="211">
        <v>0</v>
      </c>
      <c r="T309" s="212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13" t="s">
        <v>115</v>
      </c>
      <c r="AT309" s="213" t="s">
        <v>110</v>
      </c>
      <c r="AU309" s="213" t="s">
        <v>81</v>
      </c>
      <c r="AY309" s="13" t="s">
        <v>109</v>
      </c>
      <c r="BE309" s="214">
        <f>IF(N309="základní",J309,0)</f>
        <v>0</v>
      </c>
      <c r="BF309" s="214">
        <f>IF(N309="snížená",J309,0)</f>
        <v>0</v>
      </c>
      <c r="BG309" s="214">
        <f>IF(N309="zákl. přenesená",J309,0)</f>
        <v>0</v>
      </c>
      <c r="BH309" s="214">
        <f>IF(N309="sníž. přenesená",J309,0)</f>
        <v>0</v>
      </c>
      <c r="BI309" s="214">
        <f>IF(N309="nulová",J309,0)</f>
        <v>0</v>
      </c>
      <c r="BJ309" s="13" t="s">
        <v>81</v>
      </c>
      <c r="BK309" s="214">
        <f>ROUND(I309*H309,2)</f>
        <v>0</v>
      </c>
      <c r="BL309" s="13" t="s">
        <v>115</v>
      </c>
      <c r="BM309" s="213" t="s">
        <v>399</v>
      </c>
    </row>
    <row r="310" s="2" customFormat="1">
      <c r="A310" s="34"/>
      <c r="B310" s="35"/>
      <c r="C310" s="36"/>
      <c r="D310" s="215" t="s">
        <v>117</v>
      </c>
      <c r="E310" s="36"/>
      <c r="F310" s="216" t="s">
        <v>397</v>
      </c>
      <c r="G310" s="36"/>
      <c r="H310" s="36"/>
      <c r="I310" s="217"/>
      <c r="J310" s="36"/>
      <c r="K310" s="36"/>
      <c r="L310" s="40"/>
      <c r="M310" s="218"/>
      <c r="N310" s="219"/>
      <c r="O310" s="87"/>
      <c r="P310" s="87"/>
      <c r="Q310" s="87"/>
      <c r="R310" s="87"/>
      <c r="S310" s="87"/>
      <c r="T310" s="88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3" t="s">
        <v>117</v>
      </c>
      <c r="AU310" s="13" t="s">
        <v>81</v>
      </c>
    </row>
    <row r="311" s="2" customFormat="1" ht="24.15" customHeight="1">
      <c r="A311" s="34"/>
      <c r="B311" s="35"/>
      <c r="C311" s="202" t="s">
        <v>400</v>
      </c>
      <c r="D311" s="202" t="s">
        <v>110</v>
      </c>
      <c r="E311" s="203" t="s">
        <v>132</v>
      </c>
      <c r="F311" s="204" t="s">
        <v>133</v>
      </c>
      <c r="G311" s="205" t="s">
        <v>113</v>
      </c>
      <c r="H311" s="206">
        <v>1</v>
      </c>
      <c r="I311" s="207"/>
      <c r="J311" s="208">
        <f>ROUND(I311*H311,2)</f>
        <v>0</v>
      </c>
      <c r="K311" s="204" t="s">
        <v>114</v>
      </c>
      <c r="L311" s="40"/>
      <c r="M311" s="209" t="s">
        <v>1</v>
      </c>
      <c r="N311" s="210" t="s">
        <v>38</v>
      </c>
      <c r="O311" s="87"/>
      <c r="P311" s="211">
        <f>O311*H311</f>
        <v>0</v>
      </c>
      <c r="Q311" s="211">
        <v>0</v>
      </c>
      <c r="R311" s="211">
        <f>Q311*H311</f>
        <v>0</v>
      </c>
      <c r="S311" s="211">
        <v>0</v>
      </c>
      <c r="T311" s="212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13" t="s">
        <v>115</v>
      </c>
      <c r="AT311" s="213" t="s">
        <v>110</v>
      </c>
      <c r="AU311" s="213" t="s">
        <v>81</v>
      </c>
      <c r="AY311" s="13" t="s">
        <v>109</v>
      </c>
      <c r="BE311" s="214">
        <f>IF(N311="základní",J311,0)</f>
        <v>0</v>
      </c>
      <c r="BF311" s="214">
        <f>IF(N311="snížená",J311,0)</f>
        <v>0</v>
      </c>
      <c r="BG311" s="214">
        <f>IF(N311="zákl. přenesená",J311,0)</f>
        <v>0</v>
      </c>
      <c r="BH311" s="214">
        <f>IF(N311="sníž. přenesená",J311,0)</f>
        <v>0</v>
      </c>
      <c r="BI311" s="214">
        <f>IF(N311="nulová",J311,0)</f>
        <v>0</v>
      </c>
      <c r="BJ311" s="13" t="s">
        <v>81</v>
      </c>
      <c r="BK311" s="214">
        <f>ROUND(I311*H311,2)</f>
        <v>0</v>
      </c>
      <c r="BL311" s="13" t="s">
        <v>115</v>
      </c>
      <c r="BM311" s="213" t="s">
        <v>401</v>
      </c>
    </row>
    <row r="312" s="2" customFormat="1">
      <c r="A312" s="34"/>
      <c r="B312" s="35"/>
      <c r="C312" s="36"/>
      <c r="D312" s="215" t="s">
        <v>117</v>
      </c>
      <c r="E312" s="36"/>
      <c r="F312" s="216" t="s">
        <v>402</v>
      </c>
      <c r="G312" s="36"/>
      <c r="H312" s="36"/>
      <c r="I312" s="217"/>
      <c r="J312" s="36"/>
      <c r="K312" s="36"/>
      <c r="L312" s="40"/>
      <c r="M312" s="218"/>
      <c r="N312" s="219"/>
      <c r="O312" s="87"/>
      <c r="P312" s="87"/>
      <c r="Q312" s="87"/>
      <c r="R312" s="87"/>
      <c r="S312" s="87"/>
      <c r="T312" s="88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3" t="s">
        <v>117</v>
      </c>
      <c r="AU312" s="13" t="s">
        <v>81</v>
      </c>
    </row>
    <row r="313" s="2" customFormat="1" ht="24.15" customHeight="1">
      <c r="A313" s="34"/>
      <c r="B313" s="35"/>
      <c r="C313" s="202" t="s">
        <v>403</v>
      </c>
      <c r="D313" s="202" t="s">
        <v>110</v>
      </c>
      <c r="E313" s="203" t="s">
        <v>111</v>
      </c>
      <c r="F313" s="204" t="s">
        <v>112</v>
      </c>
      <c r="G313" s="205" t="s">
        <v>113</v>
      </c>
      <c r="H313" s="206">
        <v>1</v>
      </c>
      <c r="I313" s="207"/>
      <c r="J313" s="208">
        <f>ROUND(I313*H313,2)</f>
        <v>0</v>
      </c>
      <c r="K313" s="204" t="s">
        <v>114</v>
      </c>
      <c r="L313" s="40"/>
      <c r="M313" s="209" t="s">
        <v>1</v>
      </c>
      <c r="N313" s="210" t="s">
        <v>38</v>
      </c>
      <c r="O313" s="87"/>
      <c r="P313" s="211">
        <f>O313*H313</f>
        <v>0</v>
      </c>
      <c r="Q313" s="211">
        <v>0</v>
      </c>
      <c r="R313" s="211">
        <f>Q313*H313</f>
        <v>0</v>
      </c>
      <c r="S313" s="211">
        <v>0</v>
      </c>
      <c r="T313" s="212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13" t="s">
        <v>115</v>
      </c>
      <c r="AT313" s="213" t="s">
        <v>110</v>
      </c>
      <c r="AU313" s="213" t="s">
        <v>81</v>
      </c>
      <c r="AY313" s="13" t="s">
        <v>109</v>
      </c>
      <c r="BE313" s="214">
        <f>IF(N313="základní",J313,0)</f>
        <v>0</v>
      </c>
      <c r="BF313" s="214">
        <f>IF(N313="snížená",J313,0)</f>
        <v>0</v>
      </c>
      <c r="BG313" s="214">
        <f>IF(N313="zákl. přenesená",J313,0)</f>
        <v>0</v>
      </c>
      <c r="BH313" s="214">
        <f>IF(N313="sníž. přenesená",J313,0)</f>
        <v>0</v>
      </c>
      <c r="BI313" s="214">
        <f>IF(N313="nulová",J313,0)</f>
        <v>0</v>
      </c>
      <c r="BJ313" s="13" t="s">
        <v>81</v>
      </c>
      <c r="BK313" s="214">
        <f>ROUND(I313*H313,2)</f>
        <v>0</v>
      </c>
      <c r="BL313" s="13" t="s">
        <v>115</v>
      </c>
      <c r="BM313" s="213" t="s">
        <v>404</v>
      </c>
    </row>
    <row r="314" s="2" customFormat="1">
      <c r="A314" s="34"/>
      <c r="B314" s="35"/>
      <c r="C314" s="36"/>
      <c r="D314" s="215" t="s">
        <v>117</v>
      </c>
      <c r="E314" s="36"/>
      <c r="F314" s="216" t="s">
        <v>405</v>
      </c>
      <c r="G314" s="36"/>
      <c r="H314" s="36"/>
      <c r="I314" s="217"/>
      <c r="J314" s="36"/>
      <c r="K314" s="36"/>
      <c r="L314" s="40"/>
      <c r="M314" s="218"/>
      <c r="N314" s="219"/>
      <c r="O314" s="87"/>
      <c r="P314" s="87"/>
      <c r="Q314" s="87"/>
      <c r="R314" s="87"/>
      <c r="S314" s="87"/>
      <c r="T314" s="88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3" t="s">
        <v>117</v>
      </c>
      <c r="AU314" s="13" t="s">
        <v>81</v>
      </c>
    </row>
    <row r="315" s="2" customFormat="1" ht="24.15" customHeight="1">
      <c r="A315" s="34"/>
      <c r="B315" s="35"/>
      <c r="C315" s="202" t="s">
        <v>406</v>
      </c>
      <c r="D315" s="202" t="s">
        <v>110</v>
      </c>
      <c r="E315" s="203" t="s">
        <v>197</v>
      </c>
      <c r="F315" s="204" t="s">
        <v>198</v>
      </c>
      <c r="G315" s="205" t="s">
        <v>113</v>
      </c>
      <c r="H315" s="206">
        <v>2</v>
      </c>
      <c r="I315" s="207"/>
      <c r="J315" s="208">
        <f>ROUND(I315*H315,2)</f>
        <v>0</v>
      </c>
      <c r="K315" s="204" t="s">
        <v>114</v>
      </c>
      <c r="L315" s="40"/>
      <c r="M315" s="209" t="s">
        <v>1</v>
      </c>
      <c r="N315" s="210" t="s">
        <v>38</v>
      </c>
      <c r="O315" s="87"/>
      <c r="P315" s="211">
        <f>O315*H315</f>
        <v>0</v>
      </c>
      <c r="Q315" s="211">
        <v>0</v>
      </c>
      <c r="R315" s="211">
        <f>Q315*H315</f>
        <v>0</v>
      </c>
      <c r="S315" s="211">
        <v>0</v>
      </c>
      <c r="T315" s="212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13" t="s">
        <v>115</v>
      </c>
      <c r="AT315" s="213" t="s">
        <v>110</v>
      </c>
      <c r="AU315" s="213" t="s">
        <v>81</v>
      </c>
      <c r="AY315" s="13" t="s">
        <v>109</v>
      </c>
      <c r="BE315" s="214">
        <f>IF(N315="základní",J315,0)</f>
        <v>0</v>
      </c>
      <c r="BF315" s="214">
        <f>IF(N315="snížená",J315,0)</f>
        <v>0</v>
      </c>
      <c r="BG315" s="214">
        <f>IF(N315="zákl. přenesená",J315,0)</f>
        <v>0</v>
      </c>
      <c r="BH315" s="214">
        <f>IF(N315="sníž. přenesená",J315,0)</f>
        <v>0</v>
      </c>
      <c r="BI315" s="214">
        <f>IF(N315="nulová",J315,0)</f>
        <v>0</v>
      </c>
      <c r="BJ315" s="13" t="s">
        <v>81</v>
      </c>
      <c r="BK315" s="214">
        <f>ROUND(I315*H315,2)</f>
        <v>0</v>
      </c>
      <c r="BL315" s="13" t="s">
        <v>115</v>
      </c>
      <c r="BM315" s="213" t="s">
        <v>407</v>
      </c>
    </row>
    <row r="316" s="2" customFormat="1">
      <c r="A316" s="34"/>
      <c r="B316" s="35"/>
      <c r="C316" s="36"/>
      <c r="D316" s="215" t="s">
        <v>117</v>
      </c>
      <c r="E316" s="36"/>
      <c r="F316" s="216" t="s">
        <v>408</v>
      </c>
      <c r="G316" s="36"/>
      <c r="H316" s="36"/>
      <c r="I316" s="217"/>
      <c r="J316" s="36"/>
      <c r="K316" s="36"/>
      <c r="L316" s="40"/>
      <c r="M316" s="218"/>
      <c r="N316" s="219"/>
      <c r="O316" s="87"/>
      <c r="P316" s="87"/>
      <c r="Q316" s="87"/>
      <c r="R316" s="87"/>
      <c r="S316" s="87"/>
      <c r="T316" s="88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3" t="s">
        <v>117</v>
      </c>
      <c r="AU316" s="13" t="s">
        <v>81</v>
      </c>
    </row>
    <row r="317" s="2" customFormat="1" ht="24.15" customHeight="1">
      <c r="A317" s="34"/>
      <c r="B317" s="35"/>
      <c r="C317" s="202" t="s">
        <v>409</v>
      </c>
      <c r="D317" s="202" t="s">
        <v>110</v>
      </c>
      <c r="E317" s="203" t="s">
        <v>202</v>
      </c>
      <c r="F317" s="204" t="s">
        <v>203</v>
      </c>
      <c r="G317" s="205" t="s">
        <v>113</v>
      </c>
      <c r="H317" s="206">
        <v>6</v>
      </c>
      <c r="I317" s="207"/>
      <c r="J317" s="208">
        <f>ROUND(I317*H317,2)</f>
        <v>0</v>
      </c>
      <c r="K317" s="204" t="s">
        <v>114</v>
      </c>
      <c r="L317" s="40"/>
      <c r="M317" s="209" t="s">
        <v>1</v>
      </c>
      <c r="N317" s="210" t="s">
        <v>38</v>
      </c>
      <c r="O317" s="87"/>
      <c r="P317" s="211">
        <f>O317*H317</f>
        <v>0</v>
      </c>
      <c r="Q317" s="211">
        <v>0</v>
      </c>
      <c r="R317" s="211">
        <f>Q317*H317</f>
        <v>0</v>
      </c>
      <c r="S317" s="211">
        <v>0</v>
      </c>
      <c r="T317" s="212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13" t="s">
        <v>115</v>
      </c>
      <c r="AT317" s="213" t="s">
        <v>110</v>
      </c>
      <c r="AU317" s="213" t="s">
        <v>81</v>
      </c>
      <c r="AY317" s="13" t="s">
        <v>109</v>
      </c>
      <c r="BE317" s="214">
        <f>IF(N317="základní",J317,0)</f>
        <v>0</v>
      </c>
      <c r="BF317" s="214">
        <f>IF(N317="snížená",J317,0)</f>
        <v>0</v>
      </c>
      <c r="BG317" s="214">
        <f>IF(N317="zákl. přenesená",J317,0)</f>
        <v>0</v>
      </c>
      <c r="BH317" s="214">
        <f>IF(N317="sníž. přenesená",J317,0)</f>
        <v>0</v>
      </c>
      <c r="BI317" s="214">
        <f>IF(N317="nulová",J317,0)</f>
        <v>0</v>
      </c>
      <c r="BJ317" s="13" t="s">
        <v>81</v>
      </c>
      <c r="BK317" s="214">
        <f>ROUND(I317*H317,2)</f>
        <v>0</v>
      </c>
      <c r="BL317" s="13" t="s">
        <v>115</v>
      </c>
      <c r="BM317" s="213" t="s">
        <v>410</v>
      </c>
    </row>
    <row r="318" s="2" customFormat="1">
      <c r="A318" s="34"/>
      <c r="B318" s="35"/>
      <c r="C318" s="36"/>
      <c r="D318" s="215" t="s">
        <v>117</v>
      </c>
      <c r="E318" s="36"/>
      <c r="F318" s="216" t="s">
        <v>408</v>
      </c>
      <c r="G318" s="36"/>
      <c r="H318" s="36"/>
      <c r="I318" s="217"/>
      <c r="J318" s="36"/>
      <c r="K318" s="36"/>
      <c r="L318" s="40"/>
      <c r="M318" s="220"/>
      <c r="N318" s="221"/>
      <c r="O318" s="222"/>
      <c r="P318" s="222"/>
      <c r="Q318" s="222"/>
      <c r="R318" s="222"/>
      <c r="S318" s="222"/>
      <c r="T318" s="223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3" t="s">
        <v>117</v>
      </c>
      <c r="AU318" s="13" t="s">
        <v>81</v>
      </c>
    </row>
    <row r="319" s="2" customFormat="1" ht="6.96" customHeight="1">
      <c r="A319" s="34"/>
      <c r="B319" s="62"/>
      <c r="C319" s="63"/>
      <c r="D319" s="63"/>
      <c r="E319" s="63"/>
      <c r="F319" s="63"/>
      <c r="G319" s="63"/>
      <c r="H319" s="63"/>
      <c r="I319" s="63"/>
      <c r="J319" s="63"/>
      <c r="K319" s="63"/>
      <c r="L319" s="40"/>
      <c r="M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</row>
  </sheetData>
  <sheetProtection sheet="1" autoFilter="0" formatColumns="0" formatRows="0" objects="1" scenarios="1" spinCount="100000" saltValue="upkahHlp85X9FdY6UlGU1HfrnxiekSBCOk9G1L/DQg8yw4Jw8TIZKKDOPhLQAl8ch/Uy4mpyJGNDIuslzDOw9Q==" hashValue="nyle3AKSJ5j0fxoLDjmJYOLShdHNtTNg05c+bgqd4HJ9fXrCUt9kGpKgOZ9nkZ6kUesSkKxGk4p/nwNyRisADg==" algorithmName="SHA-512" password="CC35"/>
  <autoFilter ref="C116:K31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Chromý Marek, Ing.</dc:creator>
  <cp:lastModifiedBy>Chromý Marek, Ing.</cp:lastModifiedBy>
  <dcterms:created xsi:type="dcterms:W3CDTF">2025-02-12T09:04:48Z</dcterms:created>
  <dcterms:modified xsi:type="dcterms:W3CDTF">2025-02-12T09:04:50Z</dcterms:modified>
</cp:coreProperties>
</file>